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V:\ABOS\Bedrijfssteun\Screen Flanders\Informatica\Bouw applicatie\P1\Sjablonen\"/>
    </mc:Choice>
  </mc:AlternateContent>
  <xr:revisionPtr revIDLastSave="0" documentId="8_{5CF678B4-F28B-4476-A244-FBFBFFB6DA74}" xr6:coauthVersionLast="47" xr6:coauthVersionMax="47" xr10:uidLastSave="{00000000-0000-0000-0000-000000000000}"/>
  <bookViews>
    <workbookView xWindow="-108" yWindow="-108" windowWidth="23256" windowHeight="12576" xr2:uid="{1448109E-953E-4B2F-8FA7-DEB66B2E8A78}"/>
  </bookViews>
  <sheets>
    <sheet name="KMO (individ. en groep)" sheetId="2" r:id="rId1"/>
    <sheet name="GO (individueel niveau)" sheetId="6" r:id="rId2"/>
    <sheet name="GO (groepsniveau)" sheetId="7" r:id="rId3"/>
    <sheet name="Kmo-definitie" sheetId="5" state="hidden" r:id="rId4"/>
    <sheet name="Uitvallijsten" sheetId="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2" i="2" l="1"/>
  <c r="B92" i="2"/>
  <c r="C92" i="2"/>
  <c r="C87" i="2"/>
  <c r="C61" i="2"/>
  <c r="C57" i="2"/>
  <c r="D92" i="2"/>
  <c r="L35" i="2"/>
  <c r="D36" i="7"/>
  <c r="C36" i="7"/>
  <c r="C37" i="7" s="1"/>
  <c r="D35" i="7"/>
  <c r="C35" i="7"/>
  <c r="C38" i="7" s="1"/>
  <c r="C39" i="7" s="1"/>
  <c r="D13" i="7"/>
  <c r="C13" i="7"/>
  <c r="D10" i="7"/>
  <c r="D14" i="7" s="1"/>
  <c r="D15" i="7" s="1"/>
  <c r="C10" i="7"/>
  <c r="C14" i="7" s="1"/>
  <c r="C15" i="7" s="1"/>
  <c r="D34" i="6"/>
  <c r="D35" i="6" s="1"/>
  <c r="D33" i="6"/>
  <c r="D32" i="6"/>
  <c r="C32" i="6"/>
  <c r="C33" i="6" s="1"/>
  <c r="D31" i="6"/>
  <c r="C31" i="6"/>
  <c r="I11" i="6"/>
  <c r="I12" i="6"/>
  <c r="I10" i="6"/>
  <c r="H10" i="6"/>
  <c r="I6" i="6"/>
  <c r="H6" i="6"/>
  <c r="C9" i="6"/>
  <c r="D9" i="6"/>
  <c r="D6" i="6"/>
  <c r="C6" i="6"/>
  <c r="D38" i="7" l="1"/>
  <c r="D39" i="7" s="1"/>
  <c r="D37" i="7"/>
  <c r="C34" i="6"/>
  <c r="C35" i="6" s="1"/>
  <c r="H11" i="6"/>
  <c r="H12" i="6" s="1"/>
  <c r="D10" i="6"/>
  <c r="D11" i="6" s="1"/>
  <c r="C10" i="6"/>
  <c r="C11" i="6" s="1"/>
  <c r="D60" i="2" l="1"/>
  <c r="I60" i="2" s="1"/>
  <c r="H60" i="2" l="1"/>
  <c r="L27" i="2"/>
  <c r="N27" i="2"/>
  <c r="O28" i="2"/>
  <c r="P28" i="2"/>
  <c r="O27" i="2"/>
  <c r="L28" i="2"/>
  <c r="L29" i="2"/>
  <c r="M27" i="2"/>
  <c r="B57" i="2" l="1"/>
  <c r="B82" i="2"/>
  <c r="C82" i="2"/>
  <c r="D82" i="2"/>
  <c r="B83" i="2"/>
  <c r="C83" i="2"/>
  <c r="D83" i="2"/>
  <c r="B84" i="2"/>
  <c r="C84" i="2"/>
  <c r="D84" i="2"/>
  <c r="B85" i="2"/>
  <c r="C85" i="2"/>
  <c r="D85" i="2"/>
  <c r="B86" i="2"/>
  <c r="C86" i="2"/>
  <c r="D86" i="2"/>
  <c r="B87" i="2"/>
  <c r="D87" i="2"/>
  <c r="B88" i="2"/>
  <c r="C88" i="2"/>
  <c r="D88" i="2"/>
  <c r="B89" i="2"/>
  <c r="C89" i="2"/>
  <c r="D89" i="2"/>
  <c r="B90" i="2"/>
  <c r="C90" i="2"/>
  <c r="D90" i="2"/>
  <c r="B91" i="2"/>
  <c r="C91" i="2"/>
  <c r="D91" i="2"/>
  <c r="B93" i="2"/>
  <c r="C93" i="2"/>
  <c r="D93" i="2"/>
  <c r="B94" i="2"/>
  <c r="C94" i="2"/>
  <c r="D94" i="2"/>
  <c r="B95" i="2"/>
  <c r="C95" i="2"/>
  <c r="D95" i="2"/>
  <c r="B96" i="2"/>
  <c r="C96" i="2"/>
  <c r="D96" i="2"/>
  <c r="B97" i="2"/>
  <c r="C97" i="2"/>
  <c r="D97" i="2"/>
  <c r="B98" i="2"/>
  <c r="C98" i="2"/>
  <c r="D98" i="2"/>
  <c r="D81" i="2"/>
  <c r="C81" i="2"/>
  <c r="B81" i="2"/>
  <c r="D58" i="2"/>
  <c r="D59" i="2"/>
  <c r="D61" i="2"/>
  <c r="D62" i="2"/>
  <c r="I62" i="2" s="1"/>
  <c r="D63" i="2"/>
  <c r="I63" i="2" s="1"/>
  <c r="D64" i="2"/>
  <c r="H64" i="2" s="1"/>
  <c r="D65" i="2"/>
  <c r="H65" i="2" s="1"/>
  <c r="D66" i="2"/>
  <c r="H66" i="2" s="1"/>
  <c r="D67" i="2"/>
  <c r="J67" i="2" s="1"/>
  <c r="D68" i="2"/>
  <c r="D69" i="2"/>
  <c r="D70" i="2"/>
  <c r="D71" i="2"/>
  <c r="D72" i="2"/>
  <c r="D73" i="2"/>
  <c r="D74" i="2"/>
  <c r="D57" i="2"/>
  <c r="C58" i="2"/>
  <c r="C59" i="2"/>
  <c r="C60" i="2"/>
  <c r="C62" i="2"/>
  <c r="C63" i="2"/>
  <c r="C64" i="2"/>
  <c r="C65" i="2"/>
  <c r="C66" i="2"/>
  <c r="C67" i="2"/>
  <c r="C68" i="2"/>
  <c r="C69" i="2"/>
  <c r="C70" i="2"/>
  <c r="C71" i="2"/>
  <c r="C72" i="2"/>
  <c r="C73" i="2"/>
  <c r="C74" i="2"/>
  <c r="B58" i="2"/>
  <c r="B59" i="2"/>
  <c r="B60" i="2"/>
  <c r="B61" i="2"/>
  <c r="B62" i="2"/>
  <c r="B63" i="2"/>
  <c r="B64" i="2"/>
  <c r="B65" i="2"/>
  <c r="B66" i="2"/>
  <c r="B67" i="2"/>
  <c r="B68" i="2"/>
  <c r="B69" i="2"/>
  <c r="B70" i="2"/>
  <c r="B71" i="2"/>
  <c r="B72" i="2"/>
  <c r="B73" i="2"/>
  <c r="B74" i="2"/>
  <c r="A82" i="2"/>
  <c r="A83" i="2"/>
  <c r="A84" i="2"/>
  <c r="A85" i="2"/>
  <c r="A86" i="2"/>
  <c r="A87" i="2"/>
  <c r="A88" i="2"/>
  <c r="A89" i="2"/>
  <c r="A90" i="2"/>
  <c r="A91" i="2"/>
  <c r="A93" i="2"/>
  <c r="A94" i="2"/>
  <c r="A95" i="2"/>
  <c r="A96" i="2"/>
  <c r="A97" i="2"/>
  <c r="A98" i="2"/>
  <c r="A81" i="2"/>
  <c r="J66" i="2"/>
  <c r="A58" i="2"/>
  <c r="A59" i="2"/>
  <c r="A60" i="2"/>
  <c r="A61" i="2"/>
  <c r="A62" i="2"/>
  <c r="A63" i="2"/>
  <c r="A64" i="2"/>
  <c r="A65" i="2"/>
  <c r="A66" i="2"/>
  <c r="A67" i="2"/>
  <c r="A68" i="2"/>
  <c r="A69" i="2"/>
  <c r="A70" i="2"/>
  <c r="A71" i="2"/>
  <c r="A72" i="2"/>
  <c r="A73" i="2"/>
  <c r="A74" i="2"/>
  <c r="A57" i="2"/>
  <c r="L31" i="2"/>
  <c r="M31" i="2"/>
  <c r="N31" i="2"/>
  <c r="O31" i="2"/>
  <c r="P31" i="2"/>
  <c r="Q31" i="2"/>
  <c r="L32" i="2"/>
  <c r="M32" i="2"/>
  <c r="N32" i="2"/>
  <c r="O32" i="2"/>
  <c r="P32" i="2"/>
  <c r="Q32" i="2"/>
  <c r="L33" i="2"/>
  <c r="M33" i="2"/>
  <c r="N33" i="2"/>
  <c r="O33" i="2"/>
  <c r="P33" i="2"/>
  <c r="Q33" i="2"/>
  <c r="L34" i="2"/>
  <c r="M34" i="2"/>
  <c r="N34" i="2"/>
  <c r="O34" i="2"/>
  <c r="P34" i="2"/>
  <c r="Q34" i="2"/>
  <c r="M35" i="2"/>
  <c r="N35" i="2"/>
  <c r="O35" i="2"/>
  <c r="P35" i="2"/>
  <c r="Q35" i="2"/>
  <c r="L36" i="2"/>
  <c r="M36" i="2"/>
  <c r="N36" i="2"/>
  <c r="O36" i="2"/>
  <c r="P36" i="2"/>
  <c r="Q36" i="2"/>
  <c r="L37" i="2"/>
  <c r="M37" i="2"/>
  <c r="N37" i="2"/>
  <c r="O37" i="2"/>
  <c r="P37" i="2"/>
  <c r="Q37" i="2"/>
  <c r="H32" i="2"/>
  <c r="I32" i="2"/>
  <c r="J32" i="2"/>
  <c r="H33" i="2"/>
  <c r="I33" i="2"/>
  <c r="J33" i="2"/>
  <c r="H34" i="2"/>
  <c r="I34" i="2"/>
  <c r="J34" i="2"/>
  <c r="H35" i="2"/>
  <c r="I35" i="2"/>
  <c r="J35" i="2"/>
  <c r="H36" i="2"/>
  <c r="I36" i="2"/>
  <c r="J36" i="2"/>
  <c r="H37" i="2"/>
  <c r="I37" i="2"/>
  <c r="J37" i="2"/>
  <c r="I66" i="2" l="1"/>
  <c r="I67" i="2"/>
  <c r="H67" i="2"/>
  <c r="H62" i="2"/>
  <c r="H63" i="2"/>
  <c r="J62" i="2"/>
  <c r="J64" i="2"/>
  <c r="J63" i="2"/>
  <c r="I65" i="2"/>
  <c r="J65" i="2"/>
  <c r="I64" i="2"/>
  <c r="K45" i="2"/>
  <c r="Q27" i="2"/>
  <c r="Q45" i="2" s="1"/>
  <c r="Q28" i="2"/>
  <c r="P27" i="2"/>
  <c r="N28" i="2"/>
  <c r="N29" i="2"/>
  <c r="N30" i="2"/>
  <c r="N38" i="2"/>
  <c r="N39" i="2"/>
  <c r="N40" i="2"/>
  <c r="N41" i="2"/>
  <c r="N42" i="2"/>
  <c r="N43" i="2"/>
  <c r="N44" i="2"/>
  <c r="N45" i="2"/>
  <c r="L45" i="2"/>
  <c r="M28" i="2"/>
  <c r="M29" i="2"/>
  <c r="O29" i="2"/>
  <c r="P29" i="2"/>
  <c r="Q29" i="2"/>
  <c r="L30" i="2"/>
  <c r="M30" i="2"/>
  <c r="O30" i="2"/>
  <c r="P30" i="2"/>
  <c r="Q30" i="2"/>
  <c r="L38" i="2"/>
  <c r="M38" i="2"/>
  <c r="O38" i="2"/>
  <c r="P38" i="2"/>
  <c r="Q38" i="2"/>
  <c r="L39" i="2"/>
  <c r="M39" i="2"/>
  <c r="O39" i="2"/>
  <c r="P39" i="2"/>
  <c r="Q39" i="2"/>
  <c r="L40" i="2"/>
  <c r="M40" i="2"/>
  <c r="O40" i="2"/>
  <c r="P40" i="2"/>
  <c r="Q40" i="2"/>
  <c r="L41" i="2"/>
  <c r="M41" i="2"/>
  <c r="O41" i="2"/>
  <c r="P41" i="2"/>
  <c r="Q41" i="2"/>
  <c r="L42" i="2"/>
  <c r="M42" i="2"/>
  <c r="O42" i="2"/>
  <c r="P42" i="2"/>
  <c r="Q42" i="2"/>
  <c r="L43" i="2"/>
  <c r="M43" i="2"/>
  <c r="O43" i="2"/>
  <c r="P43" i="2"/>
  <c r="Q43" i="2"/>
  <c r="L44" i="2"/>
  <c r="M44" i="2"/>
  <c r="O44" i="2"/>
  <c r="P44" i="2"/>
  <c r="Q44" i="2"/>
  <c r="O45" i="2"/>
  <c r="M45" i="2"/>
  <c r="H27" i="2"/>
  <c r="H85" i="2"/>
  <c r="I85" i="2"/>
  <c r="J85" i="2"/>
  <c r="H86" i="2"/>
  <c r="I86" i="2"/>
  <c r="J86" i="2"/>
  <c r="H87" i="2"/>
  <c r="I87" i="2"/>
  <c r="J87" i="2"/>
  <c r="H88" i="2"/>
  <c r="I88" i="2"/>
  <c r="J88" i="2"/>
  <c r="H89" i="2"/>
  <c r="I89" i="2"/>
  <c r="J89" i="2"/>
  <c r="H90" i="2"/>
  <c r="I90" i="2"/>
  <c r="J90" i="2"/>
  <c r="H91" i="2"/>
  <c r="I91" i="2"/>
  <c r="J91" i="2"/>
  <c r="H92" i="2"/>
  <c r="I92" i="2"/>
  <c r="J92" i="2"/>
  <c r="H93" i="2"/>
  <c r="I93" i="2"/>
  <c r="J93" i="2"/>
  <c r="H73" i="2"/>
  <c r="I73" i="2"/>
  <c r="J73" i="2"/>
  <c r="H58" i="2"/>
  <c r="I58" i="2"/>
  <c r="J58" i="2"/>
  <c r="H59" i="2"/>
  <c r="I59" i="2"/>
  <c r="J59" i="2"/>
  <c r="J60" i="2"/>
  <c r="H61" i="2"/>
  <c r="I61" i="2"/>
  <c r="J61" i="2"/>
  <c r="H68" i="2"/>
  <c r="I68" i="2"/>
  <c r="J68" i="2"/>
  <c r="H69" i="2"/>
  <c r="I69" i="2"/>
  <c r="J69" i="2"/>
  <c r="H70" i="2"/>
  <c r="I70" i="2"/>
  <c r="J70" i="2"/>
  <c r="H71" i="2"/>
  <c r="I71" i="2"/>
  <c r="J71" i="2"/>
  <c r="H72" i="2"/>
  <c r="I72" i="2"/>
  <c r="J72" i="2"/>
  <c r="H30" i="2"/>
  <c r="I30" i="2"/>
  <c r="J30" i="2"/>
  <c r="H31" i="2"/>
  <c r="I31" i="2"/>
  <c r="J31" i="2"/>
  <c r="H38" i="2"/>
  <c r="I38" i="2"/>
  <c r="J38" i="2"/>
  <c r="H39" i="2"/>
  <c r="I39" i="2"/>
  <c r="J39" i="2"/>
  <c r="H40" i="2"/>
  <c r="I40" i="2"/>
  <c r="J40" i="2"/>
  <c r="H41" i="2"/>
  <c r="I41" i="2"/>
  <c r="J41" i="2"/>
  <c r="H42" i="2"/>
  <c r="I42" i="2"/>
  <c r="J42" i="2"/>
  <c r="H43" i="2"/>
  <c r="I43" i="2"/>
  <c r="J43" i="2"/>
  <c r="H44" i="2"/>
  <c r="I44" i="2"/>
  <c r="J44" i="2"/>
  <c r="P45" i="2" l="1"/>
  <c r="B50" i="2" s="1"/>
  <c r="J81" i="2"/>
  <c r="I81" i="2"/>
  <c r="H81" i="2"/>
  <c r="J57" i="2"/>
  <c r="I57" i="2"/>
  <c r="H57" i="2"/>
  <c r="J27" i="2"/>
  <c r="I27" i="2"/>
  <c r="B51" i="2" l="1"/>
  <c r="J98" i="2"/>
  <c r="I98" i="2"/>
  <c r="H98" i="2"/>
  <c r="J97" i="2"/>
  <c r="I97" i="2"/>
  <c r="H97" i="2"/>
  <c r="J96" i="2"/>
  <c r="I96" i="2"/>
  <c r="H96" i="2"/>
  <c r="J95" i="2"/>
  <c r="I95" i="2"/>
  <c r="H95" i="2"/>
  <c r="J94" i="2"/>
  <c r="I94" i="2"/>
  <c r="H94" i="2"/>
  <c r="J84" i="2"/>
  <c r="I84" i="2"/>
  <c r="H84" i="2"/>
  <c r="J83" i="2"/>
  <c r="I83" i="2"/>
  <c r="H83" i="2"/>
  <c r="J82" i="2"/>
  <c r="I82" i="2"/>
  <c r="H82" i="2"/>
  <c r="J74" i="2"/>
  <c r="I74" i="2"/>
  <c r="H74" i="2"/>
  <c r="H28" i="2"/>
  <c r="I28" i="2"/>
  <c r="J28" i="2"/>
  <c r="H29" i="2"/>
  <c r="I29" i="2"/>
  <c r="J29" i="2"/>
  <c r="B52" i="2" l="1"/>
  <c r="B53" i="2" s="1"/>
  <c r="H45" i="2"/>
  <c r="B4" i="5" s="1"/>
  <c r="H99" i="2"/>
  <c r="B6" i="5" s="1"/>
  <c r="J75" i="2"/>
  <c r="H75" i="2"/>
  <c r="B5" i="5" s="1"/>
  <c r="I45" i="2"/>
  <c r="I75" i="2"/>
  <c r="C5" i="5" s="1"/>
  <c r="J45" i="2"/>
  <c r="I99" i="2"/>
  <c r="C6" i="5" s="1"/>
  <c r="J99" i="2"/>
  <c r="B77" i="2" l="1"/>
  <c r="B101" i="2"/>
  <c r="D4" i="5"/>
  <c r="B47" i="2"/>
  <c r="D6" i="5"/>
  <c r="D5" i="5"/>
  <c r="C4" i="5"/>
  <c r="G99" i="2"/>
  <c r="F99" i="2"/>
  <c r="E99" i="2"/>
  <c r="B103" i="2" l="1"/>
  <c r="F75" i="2"/>
  <c r="E45" i="2"/>
  <c r="E75" i="2"/>
  <c r="G75" i="2"/>
  <c r="G45" i="2"/>
  <c r="F45" i="2"/>
</calcChain>
</file>

<file path=xl/sharedStrings.xml><?xml version="1.0" encoding="utf-8"?>
<sst xmlns="http://schemas.openxmlformats.org/spreadsheetml/2006/main" count="249" uniqueCount="127">
  <si>
    <t>Opmerkingen</t>
  </si>
  <si>
    <t xml:space="preserve">- Enkel de zeeblauwe velden dienen ingevuld te worden. </t>
  </si>
  <si>
    <t>- Meer info over de Europese kmo-definitie:</t>
  </si>
  <si>
    <t>Wanneer is mijn onderneming klein of middelgroot? | Agentschap Innoveren en Ondernemen (vlaio.be)</t>
  </si>
  <si>
    <t>- Meer info over OIM (onderneming in moeilijkheden)</t>
  </si>
  <si>
    <t>Ondernemingen in moeilijkheden komen niet in aanmerking | Agentschap Innoveren en Ondernemen (vlaio.be)</t>
  </si>
  <si>
    <t>- Dit schema geeft een eerste inzicht of ondernemingen of entiteiten beschouwd worden als verbonden ondernemingen volgens het Europese recht. Ook andere feitelijke of juridische elementen kunnen aanleiding geven tot verbondenheid.</t>
  </si>
  <si>
    <t xml:space="preserve">- Op basis van dit schema wordt de kmo-typologie bepaald en wordt bepaald of de onderneming geen OIM is op groepsniveau </t>
  </si>
  <si>
    <t>Kapitaalhoudend</t>
  </si>
  <si>
    <t>Aandachtspunten voor het vervolledigen van de sectie algemene informatie</t>
  </si>
  <si>
    <t>Kapitaalloos</t>
  </si>
  <si>
    <t xml:space="preserve">- De gegevens van de steunaanvrager zelf moeten ook in het onderstaande schema worden opgenomen. </t>
  </si>
  <si>
    <t xml:space="preserve">- Vermeld alle participerende (partner- en verbonden) ondernemingen volgens de Europese kmo-definitie zoals van toepassing op het moment van de steunaanvraag. Dit zijn zowel de ondernemingen waarin de steunvragende onderneming zelf participeert als alle ondernemingen die een participatie hebben in de steunvragende onderneming. Voor deze participaties vermeldt u telkens de cijfers volgens de laatst beschikbare jaarrekeningen. </t>
  </si>
  <si>
    <t>- Kapitaalhoudende ondernemingen hebben geplaatst kapitaal (100) opgenomen in de jaarrekening. Bij kapitaalloze ondernemingen is dit inbreng (10/11). U kan voor deze oefening VZW's beschouwen als kapitaalhoudend en eventuele eigen fondsen invullen onder sectie OIM als geplaatst kapitaal (100)</t>
  </si>
  <si>
    <t>Aandachtspunten voor het vervolledigen van de sectie bepaling ondernemingsgrootte</t>
  </si>
  <si>
    <t xml:space="preserve">- De in te vullen gegevens vindt u terug in de neergelegde jaarrekening: balanstotaal (code 20/58), omzet (code 70) en tewerkstelling in VTE (code 9087). Indien de jaarrekening van uw onderneming is neergelegd volgens een verkort schema geeft u de cijfers van de 70-rekening  uit de boekhouding op. </t>
  </si>
  <si>
    <t xml:space="preserve">- Wanneer N en N-1 dezelfde uitkomst hebben, hoeft u N-2 niet meer in te vullen </t>
  </si>
  <si>
    <t>Aandachtspunten voor het vervolledigen van de sectie OIM</t>
  </si>
  <si>
    <t>- U hoeft dit niet in te vullen voor partnerondernemingen (deelnemingspercentage vanaf 25 tot 50 %). Indien u dit bij vergissing toch zou doen, zijn deze niet mee opgenomen in de totalen</t>
  </si>
  <si>
    <t>- Codes 101, 11, 87901 en 87911 zijn mogelijks nvt. U kan dan 'nvt' schrijven of openlaten</t>
  </si>
  <si>
    <t>Algemene informatie</t>
  </si>
  <si>
    <t>Bepaling ondernemingsgrootte</t>
  </si>
  <si>
    <t>OIM</t>
  </si>
  <si>
    <t xml:space="preserve">Jaar N (laatst beschikbare jaarrekening) </t>
  </si>
  <si>
    <t>Ondernemingsnummer</t>
  </si>
  <si>
    <t>Percentage van participatie</t>
  </si>
  <si>
    <t>Balanstotaal</t>
  </si>
  <si>
    <t>Omzet</t>
  </si>
  <si>
    <t>VTE</t>
  </si>
  <si>
    <t>Mee te rekenen balanstotaal</t>
  </si>
  <si>
    <t>Mee te rekenen omzet</t>
  </si>
  <si>
    <t>Mee te rekenen VTE</t>
  </si>
  <si>
    <t>Eigen vermogen (10/15)</t>
  </si>
  <si>
    <t>Niet opgevraagd kapitaal (101)</t>
  </si>
  <si>
    <t>Geplaatst kapitaal (100)</t>
  </si>
  <si>
    <t>Uitgiftepremies (11)</t>
  </si>
  <si>
    <t>Inbreng (10/11)</t>
  </si>
  <si>
    <t>Niet volstort geld (87901)</t>
  </si>
  <si>
    <t>Niet volstort natura (87911)</t>
  </si>
  <si>
    <t>&lt;Vul naam steunaanvragende onderneming in&gt;</t>
  </si>
  <si>
    <t>&lt;Vul naam verbonden of partneronderneming in&gt;</t>
  </si>
  <si>
    <t>Totalen</t>
  </si>
  <si>
    <t>Resultaat KMO-typologie jaar N:</t>
  </si>
  <si>
    <t xml:space="preserve">Geconsolideerd resultaat controle OIM: </t>
  </si>
  <si>
    <t>Teller: Eigen vermogen (+anderen)</t>
  </si>
  <si>
    <t xml:space="preserve">Noemer: Kapitaal/inbreng (+anderen) </t>
  </si>
  <si>
    <t xml:space="preserve">Ratio </t>
  </si>
  <si>
    <t>Resultaat</t>
  </si>
  <si>
    <t>Jaar N-1</t>
  </si>
  <si>
    <t>Totaal</t>
  </si>
  <si>
    <t>Resultaat KMO-typologie jaar N-1:</t>
  </si>
  <si>
    <t>Jaar N-2</t>
  </si>
  <si>
    <t xml:space="preserve">Percentage van participatie </t>
  </si>
  <si>
    <t>Resultaat KMO-typologie jaar N-2:</t>
  </si>
  <si>
    <t xml:space="preserve">Finaal resultaat kmo-typologie </t>
  </si>
  <si>
    <t>Corona Globalisatiemechanisme - Aandeelhoudersstructuur van de steunaanvragende onderneming</t>
  </si>
  <si>
    <t xml:space="preserve">Gecorrigeerde cijfers </t>
  </si>
  <si>
    <t xml:space="preserve">Grootte onderneming </t>
  </si>
  <si>
    <t>Jaar N 2019</t>
  </si>
  <si>
    <t>Jaar N 2018</t>
  </si>
  <si>
    <t>Jaar N 2017</t>
  </si>
  <si>
    <t>Conclusie</t>
  </si>
  <si>
    <t xml:space="preserve">ja </t>
  </si>
  <si>
    <t>neen</t>
  </si>
  <si>
    <t>Code</t>
  </si>
  <si>
    <t>Omschrijving</t>
  </si>
  <si>
    <t>16 (+)</t>
  </si>
  <si>
    <t>Voorzieningen en uitgestelde belastingen</t>
  </si>
  <si>
    <t>17/49 (+)</t>
  </si>
  <si>
    <t>Schulden</t>
  </si>
  <si>
    <t>Vreemd vermogen</t>
  </si>
  <si>
    <t>10/15 (+)</t>
  </si>
  <si>
    <t>Eigen vermogen</t>
  </si>
  <si>
    <t>101 (+)</t>
  </si>
  <si>
    <t>Niet opgevraagd kapitaal</t>
  </si>
  <si>
    <t>VV/EV</t>
  </si>
  <si>
    <t>Criterium 2: vreemd vermogen/eigen vermogen meer dan 7,5</t>
  </si>
  <si>
    <t>Criterium 3: rentedekkingsgraad (= EBITDA/rentelast)  minder dan 1,0</t>
  </si>
  <si>
    <t>9903 (+)</t>
  </si>
  <si>
    <t>Winst/verlies van het boekjaar, voor belastingen</t>
  </si>
  <si>
    <t>750 (-)</t>
  </si>
  <si>
    <t>Opbrengsten uit financiële vaste activa</t>
  </si>
  <si>
    <t>751 (-)</t>
  </si>
  <si>
    <t>Opbrengsten uit vlottende activa</t>
  </si>
  <si>
    <t>752/9 (-)</t>
  </si>
  <si>
    <t>Andere financiële opbrengsten</t>
  </si>
  <si>
    <t>650 (+)</t>
  </si>
  <si>
    <t>Kosten van schulden</t>
  </si>
  <si>
    <t>652/9 (+)</t>
  </si>
  <si>
    <t>Andere financiële kosten</t>
  </si>
  <si>
    <t>769 (-)</t>
  </si>
  <si>
    <t>Andere niet recurrente financiële opbrengsten</t>
  </si>
  <si>
    <t>668 (+)</t>
  </si>
  <si>
    <t xml:space="preserve">Andere niet recurrente financiële kosten   </t>
  </si>
  <si>
    <t>630 (+)</t>
  </si>
  <si>
    <t>Afschrijvingen en waardeverminderingen op oprichtingskosten, op immateriële en materiële vaste activa</t>
  </si>
  <si>
    <t>631/4 (+)</t>
  </si>
  <si>
    <t>Waardeverminderingen op voorraden, op bestellingen in uitvoering en op handelsvorderingen: toevoegingen (terugnemingen)</t>
  </si>
  <si>
    <t>660 (+)</t>
  </si>
  <si>
    <t>Niet-recurrente afschrijvingen en waardeverminderingen op oprichtingskosten, op immateriële en materiële vaste activa</t>
  </si>
  <si>
    <t>760 (-)</t>
  </si>
  <si>
    <t>Terugneming van afschrijvingen en van waardeverminderingen op immateriële en materiële vaste activa</t>
  </si>
  <si>
    <t>651 (+)</t>
  </si>
  <si>
    <t>Waardeverminderingen op vlottende activa andere dan voorraden, bestellingen in uitvoering en handelsvorderingen: toevoegingen (terugnemingen)</t>
  </si>
  <si>
    <t>661 (+)</t>
  </si>
  <si>
    <t>Waardeverminderingen op financiële vaste activa</t>
  </si>
  <si>
    <t>761 (-)</t>
  </si>
  <si>
    <t>Terugneming van waardeverminderingen op financiële vaste activa</t>
  </si>
  <si>
    <t>EBITDA</t>
  </si>
  <si>
    <t>Kosten van schulden (= rentelast)</t>
  </si>
  <si>
    <t>Rentelast</t>
  </si>
  <si>
    <t>EBITDA/Rentelast</t>
  </si>
  <si>
    <t>87901 (+)</t>
  </si>
  <si>
    <t>Eigen vermogen/inbreng ingebracht door de aandeelhouders in geld waarvan niet volgestort</t>
  </si>
  <si>
    <t>87911 (+)</t>
  </si>
  <si>
    <t>Eigen vermogen/inbreng ingebracht door de aandeelhouders in natura waarvan niet volgestort</t>
  </si>
  <si>
    <t/>
  </si>
  <si>
    <r>
      <t xml:space="preserve">Indien uw onderneming een </t>
    </r>
    <r>
      <rPr>
        <b/>
        <sz val="12"/>
        <color rgb="FFFF0000"/>
        <rFont val="Calibri"/>
        <family val="2"/>
        <scheme val="minor"/>
      </rPr>
      <t>kapitaalvennootschap</t>
    </r>
    <r>
      <rPr>
        <sz val="12"/>
        <color rgb="FFFF0000"/>
        <rFont val="Calibri"/>
        <family val="2"/>
        <scheme val="minor"/>
      </rPr>
      <t xml:space="preserve"> is, vult u de groene cellen van criterium 2 enkel hieronder in: </t>
    </r>
  </si>
  <si>
    <r>
      <rPr>
        <b/>
        <sz val="12"/>
        <color rgb="FFFF0000"/>
        <rFont val="Calibri"/>
        <family val="2"/>
        <scheme val="minor"/>
      </rPr>
      <t>Elk type grote onderneming</t>
    </r>
    <r>
      <rPr>
        <sz val="12"/>
        <color rgb="FFFF0000"/>
        <rFont val="Calibri"/>
        <family val="2"/>
        <scheme val="minor"/>
      </rPr>
      <t xml:space="preserve"> dient de groene cellen van criterium 3 hieronder in te vullen: </t>
    </r>
  </si>
  <si>
    <r>
      <t xml:space="preserve">Indien uw onderneming </t>
    </r>
    <r>
      <rPr>
        <b/>
        <sz val="12"/>
        <color rgb="FFFF0000"/>
        <rFont val="Calibri"/>
        <family val="2"/>
        <scheme val="minor"/>
      </rPr>
      <t>geen kapitaalvennootschap</t>
    </r>
    <r>
      <rPr>
        <sz val="12"/>
        <color rgb="FFFF0000"/>
        <rFont val="Calibri"/>
        <family val="2"/>
        <scheme val="minor"/>
      </rPr>
      <t xml:space="preserve"> is, vult u de groene cellen van criterium 2 enkel hieronder in: </t>
    </r>
  </si>
  <si>
    <r>
      <t xml:space="preserve">Maakt je onderneming </t>
    </r>
    <r>
      <rPr>
        <b/>
        <sz val="12"/>
        <color rgb="FFFF0000"/>
        <rFont val="Calibri"/>
        <family val="2"/>
        <scheme val="minor"/>
      </rPr>
      <t>deel uit van een groep</t>
    </r>
    <r>
      <rPr>
        <sz val="12"/>
        <color rgb="FFFF0000"/>
        <rFont val="Calibri"/>
        <family val="2"/>
        <scheme val="minor"/>
      </rPr>
      <t>, en er is een geconsolideerde jaarrekening beschikbaar op groepsniveau, vult u hieronder de groene cellen voor de berekening van parameter 2 en 3 in op basis van de geconsolideerde cijfers.</t>
    </r>
  </si>
  <si>
    <r>
      <t xml:space="preserve">Maakt je onderneming </t>
    </r>
    <r>
      <rPr>
        <b/>
        <sz val="12"/>
        <color rgb="FFFF0000"/>
        <rFont val="Calibri"/>
        <family val="2"/>
        <scheme val="minor"/>
      </rPr>
      <t>geen deel uit van een groep</t>
    </r>
    <r>
      <rPr>
        <sz val="12"/>
        <color rgb="FFFF0000"/>
        <rFont val="Calibri"/>
        <family val="2"/>
        <scheme val="minor"/>
      </rPr>
      <t xml:space="preserve">, dan dien je dit tabblad </t>
    </r>
    <r>
      <rPr>
        <u/>
        <sz val="12"/>
        <color rgb="FFFF0000"/>
        <rFont val="Calibri"/>
        <family val="2"/>
        <scheme val="minor"/>
      </rPr>
      <t>niet</t>
    </r>
    <r>
      <rPr>
        <sz val="12"/>
        <color rgb="FFFF0000"/>
        <rFont val="Calibri"/>
        <family val="2"/>
        <scheme val="minor"/>
      </rPr>
      <t xml:space="preserve"> in te vullen. </t>
    </r>
  </si>
  <si>
    <t>Vul hieronder de rubrieken in die van toepassing zijn volgens de jaarrekening van uw onderneming (zie rubrieknummer van de jaarrekening tussen haakjes achteraan bij de kolomtitel)</t>
  </si>
  <si>
    <t>Soort vennootschap</t>
  </si>
  <si>
    <t>31/12/N</t>
  </si>
  <si>
    <t>31/12/N-1</t>
  </si>
  <si>
    <t xml:space="preserve">Rekenmodule ondernemingsgrootte en onderneming in moeilijkheden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</si>
</sst>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000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font>
    <font>
      <b/>
      <u/>
      <sz val="11"/>
      <color theme="1"/>
      <name val="Calibri"/>
      <family val="2"/>
      <scheme val="minor"/>
    </font>
    <font>
      <sz val="11"/>
      <name val="Calibri"/>
      <family val="2"/>
      <scheme val="minor"/>
    </font>
    <font>
      <b/>
      <sz val="11"/>
      <name val="Calibri"/>
      <family val="2"/>
      <scheme val="minor"/>
    </font>
    <font>
      <sz val="8"/>
      <name val="Calibri"/>
      <family val="2"/>
      <scheme val="minor"/>
    </font>
    <font>
      <sz val="10"/>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u/>
      <sz val="10"/>
      <color theme="10"/>
      <name val="Calibri"/>
      <family val="2"/>
      <scheme val="minor"/>
    </font>
    <font>
      <b/>
      <u/>
      <sz val="10"/>
      <color theme="1"/>
      <name val="Calibri"/>
      <family val="2"/>
      <scheme val="minor"/>
    </font>
    <font>
      <u/>
      <sz val="11"/>
      <color theme="1"/>
      <name val="Calibri"/>
      <family val="2"/>
      <scheme val="minor"/>
    </font>
    <font>
      <sz val="11"/>
      <color rgb="FFFF0000"/>
      <name val="Calibri"/>
      <family val="2"/>
      <scheme val="minor"/>
    </font>
    <font>
      <b/>
      <sz val="11"/>
      <color theme="1"/>
      <name val="Calibri"/>
      <family val="2"/>
    </font>
    <font>
      <sz val="11"/>
      <color theme="1"/>
      <name val="Calibri"/>
      <family val="2"/>
    </font>
    <font>
      <sz val="11"/>
      <color rgb="FFFF0000"/>
      <name val="Calibri"/>
      <family val="2"/>
    </font>
    <font>
      <sz val="12"/>
      <color rgb="FFFF0000"/>
      <name val="Calibri"/>
      <family val="2"/>
      <scheme val="minor"/>
    </font>
    <font>
      <b/>
      <sz val="12"/>
      <color rgb="FFFF0000"/>
      <name val="Calibri"/>
      <family val="2"/>
      <scheme val="minor"/>
    </font>
    <font>
      <sz val="12"/>
      <color theme="1"/>
      <name val="Calibri"/>
      <family val="2"/>
      <scheme val="minor"/>
    </font>
    <font>
      <b/>
      <sz val="16"/>
      <color theme="0"/>
      <name val="Calibri"/>
      <family val="2"/>
      <scheme val="minor"/>
    </font>
    <font>
      <u/>
      <sz val="12"/>
      <color rgb="FFFF0000"/>
      <name val="Calibri"/>
      <family val="2"/>
      <scheme val="minor"/>
    </font>
    <font>
      <b/>
      <sz val="11"/>
      <color theme="0"/>
      <name val="Calibri"/>
      <family val="2"/>
    </font>
  </fonts>
  <fills count="10">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9CDCD9"/>
        <bgColor indexed="64"/>
      </patternFill>
    </fill>
    <fill>
      <patternFill patternType="solid">
        <fgColor rgb="FF3FCFD5"/>
        <bgColor indexed="64"/>
      </patternFill>
    </fill>
    <fill>
      <patternFill patternType="solid">
        <fgColor theme="0"/>
        <bgColor indexed="64"/>
      </patternFill>
    </fill>
    <fill>
      <patternFill patternType="solid">
        <fgColor rgb="FFEC6371"/>
        <bgColor indexed="64"/>
      </patternFill>
    </fill>
    <fill>
      <patternFill patternType="solid">
        <fgColor rgb="FF006A7D"/>
        <bgColor indexed="64"/>
      </patternFill>
    </fill>
    <fill>
      <patternFill patternType="solid">
        <fgColor rgb="FFEB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right/>
      <top/>
      <bottom style="medium">
        <color indexed="64"/>
      </bottom>
      <diagonal/>
    </border>
  </borders>
  <cellStyleXfs count="4">
    <xf numFmtId="0" fontId="0" fillId="0" borderId="0"/>
    <xf numFmtId="0" fontId="2" fillId="0" borderId="0" applyNumberFormat="0" applyFill="0" applyBorder="0" applyAlignment="0" applyProtection="0"/>
    <xf numFmtId="0" fontId="3" fillId="0" borderId="0"/>
    <xf numFmtId="9" fontId="9" fillId="0" borderId="0" applyFont="0" applyFill="0" applyBorder="0" applyAlignment="0" applyProtection="0"/>
  </cellStyleXfs>
  <cellXfs count="182">
    <xf numFmtId="0" fontId="0" fillId="0" borderId="0" xfId="0"/>
    <xf numFmtId="0" fontId="0" fillId="2" borderId="0" xfId="0" applyFill="1"/>
    <xf numFmtId="2" fontId="0" fillId="0" borderId="0" xfId="0" applyNumberFormat="1"/>
    <xf numFmtId="3" fontId="0" fillId="0" borderId="0" xfId="0" applyNumberFormat="1"/>
    <xf numFmtId="0" fontId="0" fillId="3" borderId="5" xfId="0" applyFill="1" applyBorder="1"/>
    <xf numFmtId="0" fontId="4" fillId="3" borderId="3" xfId="0" applyFont="1" applyFill="1" applyBorder="1"/>
    <xf numFmtId="0" fontId="8" fillId="0" borderId="0" xfId="0" quotePrefix="1" applyFont="1" applyAlignment="1">
      <alignment vertical="top"/>
    </xf>
    <xf numFmtId="0" fontId="0" fillId="0" borderId="0" xfId="0" applyAlignment="1">
      <alignment vertical="top"/>
    </xf>
    <xf numFmtId="0" fontId="13" fillId="0" borderId="0" xfId="0" applyFont="1" applyAlignment="1">
      <alignment vertical="top"/>
    </xf>
    <xf numFmtId="0" fontId="0" fillId="0" borderId="0" xfId="0" applyAlignment="1">
      <alignment vertical="top" wrapText="1"/>
    </xf>
    <xf numFmtId="0" fontId="15" fillId="0" borderId="0" xfId="0" applyFont="1" applyAlignment="1">
      <alignment vertical="top"/>
    </xf>
    <xf numFmtId="0" fontId="0" fillId="0" borderId="0" xfId="0" quotePrefix="1" applyAlignment="1" applyProtection="1">
      <alignment horizontal="center" vertical="top" wrapText="1"/>
      <protection hidden="1"/>
    </xf>
    <xf numFmtId="0" fontId="0" fillId="0" borderId="0" xfId="0" applyAlignment="1" applyProtection="1">
      <alignment horizontal="center" vertical="top" wrapText="1"/>
      <protection hidden="1"/>
    </xf>
    <xf numFmtId="4" fontId="0" fillId="0" borderId="0" xfId="0" applyNumberFormat="1" applyAlignment="1" applyProtection="1">
      <alignment vertical="top"/>
      <protection locked="0" hidden="1"/>
    </xf>
    <xf numFmtId="0" fontId="0" fillId="0" borderId="0" xfId="0" applyAlignment="1" applyProtection="1">
      <alignment vertical="top"/>
      <protection hidden="1"/>
    </xf>
    <xf numFmtId="4" fontId="0" fillId="0" borderId="0" xfId="0" applyNumberFormat="1" applyAlignment="1" applyProtection="1">
      <alignment vertical="top"/>
      <protection hidden="1"/>
    </xf>
    <xf numFmtId="17" fontId="0" fillId="0" borderId="0" xfId="0" quotePrefix="1" applyNumberFormat="1" applyAlignment="1" applyProtection="1">
      <alignment horizontal="center" vertical="top" wrapText="1"/>
      <protection hidden="1"/>
    </xf>
    <xf numFmtId="0" fontId="16" fillId="0" borderId="0" xfId="0" applyFont="1" applyAlignment="1" applyProtection="1">
      <alignment horizontal="right" vertical="top"/>
      <protection hidden="1"/>
    </xf>
    <xf numFmtId="0" fontId="0" fillId="0" borderId="0" xfId="0" applyAlignment="1" applyProtection="1">
      <alignment horizontal="right" vertical="top" wrapText="1"/>
      <protection hidden="1"/>
    </xf>
    <xf numFmtId="0" fontId="16" fillId="0" borderId="0" xfId="0" applyFont="1" applyAlignment="1" applyProtection="1">
      <alignment horizontal="right" vertical="top" wrapText="1"/>
      <protection hidden="1"/>
    </xf>
    <xf numFmtId="0" fontId="0" fillId="6" borderId="32" xfId="0" quotePrefix="1" applyFill="1" applyBorder="1" applyAlignment="1" applyProtection="1">
      <alignment horizontal="center" vertical="top" wrapText="1"/>
      <protection hidden="1"/>
    </xf>
    <xf numFmtId="0" fontId="0" fillId="6" borderId="32" xfId="0" applyFill="1" applyBorder="1" applyAlignment="1" applyProtection="1">
      <alignment horizontal="center" vertical="top" wrapText="1"/>
      <protection hidden="1"/>
    </xf>
    <xf numFmtId="0" fontId="0" fillId="6" borderId="33" xfId="0" quotePrefix="1" applyFill="1" applyBorder="1" applyAlignment="1" applyProtection="1">
      <alignment horizontal="center" vertical="top" wrapText="1"/>
      <protection hidden="1"/>
    </xf>
    <xf numFmtId="0" fontId="0" fillId="6" borderId="33" xfId="0" applyFill="1" applyBorder="1" applyAlignment="1" applyProtection="1">
      <alignment horizontal="center" vertical="top" wrapText="1"/>
      <protection hidden="1"/>
    </xf>
    <xf numFmtId="0" fontId="0" fillId="6" borderId="34" xfId="0" applyFill="1" applyBorder="1" applyAlignment="1" applyProtection="1">
      <alignment horizontal="center" vertical="top" wrapText="1"/>
      <protection hidden="1"/>
    </xf>
    <xf numFmtId="0" fontId="0" fillId="0" borderId="33" xfId="0" applyBorder="1" applyAlignment="1" applyProtection="1">
      <alignment vertical="top"/>
      <protection hidden="1"/>
    </xf>
    <xf numFmtId="0" fontId="0" fillId="6" borderId="35" xfId="0" quotePrefix="1" applyFill="1" applyBorder="1" applyAlignment="1" applyProtection="1">
      <alignment horizontal="center" vertical="top" wrapText="1"/>
      <protection hidden="1"/>
    </xf>
    <xf numFmtId="0" fontId="16" fillId="0" borderId="1" xfId="0" applyFont="1" applyBorder="1" applyAlignment="1" applyProtection="1">
      <alignment horizontal="right" vertical="top"/>
      <protection hidden="1"/>
    </xf>
    <xf numFmtId="4" fontId="1" fillId="0" borderId="1" xfId="0" applyNumberFormat="1" applyFont="1" applyBorder="1" applyAlignment="1" applyProtection="1">
      <alignment horizontal="right" vertical="top"/>
      <protection hidden="1"/>
    </xf>
    <xf numFmtId="4" fontId="16" fillId="0" borderId="1" xfId="0" applyNumberFormat="1" applyFont="1" applyBorder="1" applyAlignment="1" applyProtection="1">
      <alignment horizontal="right" vertical="top"/>
      <protection hidden="1"/>
    </xf>
    <xf numFmtId="0" fontId="18" fillId="0" borderId="0" xfId="0" applyFont="1" applyAlignment="1" applyProtection="1">
      <alignment horizontal="right" vertical="top" wrapText="1"/>
      <protection hidden="1"/>
    </xf>
    <xf numFmtId="0" fontId="17" fillId="0" borderId="0" xfId="0" applyFont="1" applyAlignment="1" applyProtection="1">
      <alignment horizontal="right" vertical="top" wrapText="1"/>
      <protection hidden="1"/>
    </xf>
    <xf numFmtId="4" fontId="1" fillId="0" borderId="0" xfId="0" applyNumberFormat="1" applyFont="1" applyAlignment="1" applyProtection="1">
      <alignment vertical="top"/>
      <protection hidden="1"/>
    </xf>
    <xf numFmtId="4" fontId="1" fillId="0" borderId="1" xfId="0" applyNumberFormat="1" applyFont="1" applyBorder="1" applyAlignment="1" applyProtection="1">
      <alignment vertical="top"/>
      <protection hidden="1"/>
    </xf>
    <xf numFmtId="4" fontId="16" fillId="0" borderId="1" xfId="0" applyNumberFormat="1" applyFont="1" applyBorder="1" applyAlignment="1" applyProtection="1">
      <alignment vertical="top"/>
      <protection hidden="1"/>
    </xf>
    <xf numFmtId="4" fontId="1" fillId="0" borderId="0" xfId="0" applyNumberFormat="1" applyFont="1" applyAlignment="1" applyProtection="1">
      <alignment horizontal="right" vertical="top"/>
      <protection hidden="1"/>
    </xf>
    <xf numFmtId="0" fontId="16" fillId="0" borderId="1" xfId="0" applyFont="1" applyBorder="1" applyAlignment="1" applyProtection="1">
      <alignment horizontal="right" vertical="top" wrapText="1"/>
      <protection hidden="1"/>
    </xf>
    <xf numFmtId="0" fontId="0" fillId="6" borderId="36" xfId="0" applyFill="1" applyBorder="1" applyAlignment="1" applyProtection="1">
      <alignment horizontal="center" vertical="top" wrapText="1"/>
      <protection hidden="1"/>
    </xf>
    <xf numFmtId="0" fontId="16" fillId="6" borderId="1" xfId="0" applyFont="1" applyFill="1" applyBorder="1" applyAlignment="1" applyProtection="1">
      <alignment horizontal="right" vertical="top" wrapText="1"/>
      <protection hidden="1"/>
    </xf>
    <xf numFmtId="0" fontId="16" fillId="6" borderId="33" xfId="0" applyFont="1" applyFill="1" applyBorder="1" applyAlignment="1" applyProtection="1">
      <alignment horizontal="right" vertical="top" wrapText="1"/>
      <protection hidden="1"/>
    </xf>
    <xf numFmtId="4" fontId="0" fillId="4" borderId="0" xfId="0" applyNumberFormat="1" applyFill="1" applyAlignment="1" applyProtection="1">
      <alignment vertical="top"/>
      <protection locked="0" hidden="1"/>
    </xf>
    <xf numFmtId="0" fontId="21" fillId="0" borderId="0" xfId="0" applyFont="1" applyAlignment="1">
      <alignment vertical="top"/>
    </xf>
    <xf numFmtId="0" fontId="8" fillId="0" borderId="0" xfId="0" quotePrefix="1" applyFont="1" applyAlignment="1">
      <alignment horizontal="left" vertical="top"/>
    </xf>
    <xf numFmtId="0" fontId="8" fillId="0" borderId="0" xfId="0" quotePrefix="1" applyFont="1" applyAlignment="1">
      <alignment horizontal="left" vertical="top" wrapText="1"/>
    </xf>
    <xf numFmtId="0" fontId="0" fillId="0" borderId="0" xfId="0" applyAlignment="1" applyProtection="1">
      <alignment horizontal="center" vertical="top"/>
      <protection hidden="1"/>
    </xf>
    <xf numFmtId="0" fontId="1" fillId="0" borderId="0" xfId="0" applyFont="1" applyAlignment="1">
      <alignment vertical="top"/>
    </xf>
    <xf numFmtId="0" fontId="12" fillId="0" borderId="0" xfId="1" applyFont="1" applyAlignment="1">
      <alignment vertical="top"/>
    </xf>
    <xf numFmtId="0" fontId="2" fillId="0" borderId="0" xfId="1" applyAlignment="1">
      <alignment vertical="top"/>
    </xf>
    <xf numFmtId="0" fontId="14" fillId="0" borderId="0" xfId="1" applyFont="1" applyAlignment="1">
      <alignment vertical="top"/>
    </xf>
    <xf numFmtId="0" fontId="11" fillId="0" borderId="0" xfId="0" applyFont="1" applyAlignment="1">
      <alignment vertical="top"/>
    </xf>
    <xf numFmtId="0" fontId="8" fillId="0" borderId="0" xfId="0" applyFont="1" applyAlignment="1">
      <alignment vertical="top"/>
    </xf>
    <xf numFmtId="0" fontId="8" fillId="0" borderId="0" xfId="0" applyFont="1" applyAlignment="1">
      <alignment vertical="top" wrapText="1"/>
    </xf>
    <xf numFmtId="0" fontId="10" fillId="8" borderId="18" xfId="0" applyFont="1" applyFill="1" applyBorder="1" applyAlignment="1">
      <alignment vertical="top"/>
    </xf>
    <xf numFmtId="0" fontId="10" fillId="8" borderId="19" xfId="0" applyFont="1" applyFill="1" applyBorder="1" applyAlignment="1">
      <alignment vertical="top"/>
    </xf>
    <xf numFmtId="0" fontId="10" fillId="8" borderId="19" xfId="0" applyFont="1" applyFill="1" applyBorder="1" applyAlignment="1">
      <alignment horizontal="center" vertical="top" wrapText="1"/>
    </xf>
    <xf numFmtId="0" fontId="10" fillId="8" borderId="20" xfId="0" applyFont="1" applyFill="1" applyBorder="1" applyAlignment="1">
      <alignment vertical="top"/>
    </xf>
    <xf numFmtId="0" fontId="10" fillId="8" borderId="19" xfId="0" applyFont="1" applyFill="1" applyBorder="1" applyAlignment="1">
      <alignment vertical="top" wrapText="1"/>
    </xf>
    <xf numFmtId="0" fontId="10" fillId="8" borderId="20" xfId="0" applyFont="1" applyFill="1" applyBorder="1" applyAlignment="1">
      <alignment vertical="top" wrapText="1"/>
    </xf>
    <xf numFmtId="0" fontId="10" fillId="8" borderId="18" xfId="0" applyFont="1" applyFill="1" applyBorder="1" applyAlignment="1">
      <alignment vertical="top" wrapText="1"/>
    </xf>
    <xf numFmtId="0" fontId="5" fillId="9" borderId="10" xfId="0" applyFont="1" applyFill="1" applyBorder="1" applyAlignment="1" applyProtection="1">
      <alignment vertical="top"/>
      <protection locked="0"/>
    </xf>
    <xf numFmtId="49" fontId="5" fillId="9" borderId="7" xfId="0" quotePrefix="1" applyNumberFormat="1" applyFont="1" applyFill="1" applyBorder="1" applyAlignment="1" applyProtection="1">
      <alignment vertical="top"/>
      <protection locked="0"/>
    </xf>
    <xf numFmtId="0" fontId="5" fillId="9" borderId="7" xfId="0" quotePrefix="1" applyFont="1" applyFill="1" applyBorder="1" applyAlignment="1" applyProtection="1">
      <alignment vertical="top"/>
      <protection locked="0"/>
    </xf>
    <xf numFmtId="10" fontId="5" fillId="5" borderId="11" xfId="0" applyNumberFormat="1" applyFont="1" applyFill="1" applyBorder="1" applyAlignment="1">
      <alignment vertical="top"/>
    </xf>
    <xf numFmtId="164" fontId="5" fillId="9" borderId="10" xfId="0" applyNumberFormat="1" applyFont="1" applyFill="1" applyBorder="1" applyAlignment="1" applyProtection="1">
      <alignment vertical="top"/>
      <protection locked="0"/>
    </xf>
    <xf numFmtId="164" fontId="5" fillId="9" borderId="7" xfId="0" applyNumberFormat="1" applyFont="1" applyFill="1" applyBorder="1" applyAlignment="1" applyProtection="1">
      <alignment vertical="top"/>
      <protection locked="0"/>
    </xf>
    <xf numFmtId="4" fontId="5" fillId="9" borderId="7" xfId="0" applyNumberFormat="1" applyFont="1" applyFill="1" applyBorder="1" applyAlignment="1" applyProtection="1">
      <alignment vertical="top"/>
      <protection locked="0"/>
    </xf>
    <xf numFmtId="164" fontId="0" fillId="5" borderId="0" xfId="3" applyNumberFormat="1" applyFont="1" applyFill="1" applyBorder="1" applyAlignment="1">
      <alignment vertical="top"/>
    </xf>
    <xf numFmtId="2" fontId="0" fillId="5" borderId="22" xfId="0" applyNumberFormat="1" applyFill="1" applyBorder="1" applyAlignment="1">
      <alignment vertical="top"/>
    </xf>
    <xf numFmtId="164" fontId="5" fillId="9" borderId="11" xfId="0" applyNumberFormat="1" applyFont="1" applyFill="1" applyBorder="1" applyAlignment="1" applyProtection="1">
      <alignment vertical="top"/>
      <protection locked="0"/>
    </xf>
    <xf numFmtId="0" fontId="5" fillId="9" borderId="12" xfId="0" applyFont="1" applyFill="1" applyBorder="1" applyAlignment="1" applyProtection="1">
      <alignment vertical="top"/>
      <protection locked="0"/>
    </xf>
    <xf numFmtId="49" fontId="5" fillId="9" borderId="1" xfId="0" applyNumberFormat="1" applyFont="1" applyFill="1" applyBorder="1" applyAlignment="1" applyProtection="1">
      <alignment vertical="top"/>
      <protection locked="0"/>
    </xf>
    <xf numFmtId="0" fontId="5" fillId="9" borderId="1" xfId="0" quotePrefix="1" applyFont="1" applyFill="1" applyBorder="1" applyAlignment="1" applyProtection="1">
      <alignment vertical="top"/>
      <protection locked="0"/>
    </xf>
    <xf numFmtId="10" fontId="5" fillId="9" borderId="13" xfId="0" applyNumberFormat="1" applyFont="1" applyFill="1" applyBorder="1" applyAlignment="1" applyProtection="1">
      <alignment vertical="top"/>
      <protection locked="0"/>
    </xf>
    <xf numFmtId="164" fontId="5" fillId="9" borderId="12" xfId="0" applyNumberFormat="1" applyFont="1" applyFill="1" applyBorder="1" applyAlignment="1" applyProtection="1">
      <alignment vertical="top"/>
      <protection locked="0"/>
    </xf>
    <xf numFmtId="164" fontId="5" fillId="9" borderId="1" xfId="0" applyNumberFormat="1" applyFont="1" applyFill="1" applyBorder="1" applyAlignment="1" applyProtection="1">
      <alignment vertical="top"/>
      <protection locked="0"/>
    </xf>
    <xf numFmtId="4" fontId="5" fillId="9" borderId="1" xfId="0" applyNumberFormat="1" applyFont="1" applyFill="1" applyBorder="1" applyAlignment="1" applyProtection="1">
      <alignment vertical="top"/>
      <protection locked="0"/>
    </xf>
    <xf numFmtId="164" fontId="5" fillId="9" borderId="13" xfId="0" applyNumberFormat="1" applyFont="1" applyFill="1" applyBorder="1" applyAlignment="1" applyProtection="1">
      <alignment vertical="top"/>
      <protection locked="0"/>
    </xf>
    <xf numFmtId="49" fontId="5" fillId="9" borderId="1" xfId="0" quotePrefix="1" applyNumberFormat="1" applyFont="1" applyFill="1" applyBorder="1" applyAlignment="1" applyProtection="1">
      <alignment vertical="top"/>
      <protection locked="0"/>
    </xf>
    <xf numFmtId="49" fontId="5" fillId="9" borderId="24" xfId="0" quotePrefix="1" applyNumberFormat="1" applyFont="1" applyFill="1" applyBorder="1" applyAlignment="1" applyProtection="1">
      <alignment vertical="top"/>
      <protection locked="0"/>
    </xf>
    <xf numFmtId="0" fontId="5" fillId="9" borderId="24" xfId="0" quotePrefix="1" applyFont="1" applyFill="1" applyBorder="1" applyAlignment="1" applyProtection="1">
      <alignment vertical="top"/>
      <protection locked="0"/>
    </xf>
    <xf numFmtId="10" fontId="5" fillId="9" borderId="25" xfId="0" applyNumberFormat="1" applyFont="1" applyFill="1" applyBorder="1" applyAlignment="1" applyProtection="1">
      <alignment vertical="top"/>
      <protection locked="0"/>
    </xf>
    <xf numFmtId="164" fontId="5" fillId="9" borderId="23" xfId="0" applyNumberFormat="1" applyFont="1" applyFill="1" applyBorder="1" applyAlignment="1" applyProtection="1">
      <alignment vertical="top"/>
      <protection locked="0"/>
    </xf>
    <xf numFmtId="164" fontId="5" fillId="9" borderId="24" xfId="0" applyNumberFormat="1" applyFont="1" applyFill="1" applyBorder="1" applyAlignment="1" applyProtection="1">
      <alignment vertical="top"/>
      <protection locked="0"/>
    </xf>
    <xf numFmtId="4" fontId="5" fillId="9" borderId="24" xfId="0" applyNumberFormat="1" applyFont="1" applyFill="1" applyBorder="1" applyAlignment="1" applyProtection="1">
      <alignment vertical="top"/>
      <protection locked="0"/>
    </xf>
    <xf numFmtId="164" fontId="5" fillId="9" borderId="25" xfId="0" applyNumberFormat="1" applyFont="1" applyFill="1" applyBorder="1" applyAlignment="1" applyProtection="1">
      <alignment vertical="top"/>
      <protection locked="0"/>
    </xf>
    <xf numFmtId="0" fontId="10" fillId="7" borderId="18" xfId="0" applyFont="1" applyFill="1" applyBorder="1" applyAlignment="1">
      <alignment vertical="top"/>
    </xf>
    <xf numFmtId="0" fontId="10" fillId="7" borderId="19" xfId="0" applyFont="1" applyFill="1" applyBorder="1" applyAlignment="1">
      <alignment vertical="top"/>
    </xf>
    <xf numFmtId="10" fontId="10" fillId="7" borderId="20" xfId="0" applyNumberFormat="1" applyFont="1" applyFill="1" applyBorder="1" applyAlignment="1">
      <alignment vertical="top"/>
    </xf>
    <xf numFmtId="164" fontId="10" fillId="7" borderId="18" xfId="0" applyNumberFormat="1" applyFont="1" applyFill="1" applyBorder="1" applyAlignment="1">
      <alignment vertical="top"/>
    </xf>
    <xf numFmtId="164" fontId="10" fillId="7" borderId="19" xfId="0" applyNumberFormat="1" applyFont="1" applyFill="1" applyBorder="1" applyAlignment="1">
      <alignment vertical="top"/>
    </xf>
    <xf numFmtId="4" fontId="10" fillId="7" borderId="26" xfId="0" applyNumberFormat="1" applyFont="1" applyFill="1" applyBorder="1" applyAlignment="1">
      <alignment vertical="top"/>
    </xf>
    <xf numFmtId="164" fontId="10" fillId="7" borderId="3" xfId="0" applyNumberFormat="1" applyFont="1" applyFill="1" applyBorder="1" applyAlignment="1">
      <alignment vertical="top"/>
    </xf>
    <xf numFmtId="164" fontId="10" fillId="7" borderId="4" xfId="0" applyNumberFormat="1" applyFont="1" applyFill="1" applyBorder="1" applyAlignment="1">
      <alignment vertical="top"/>
    </xf>
    <xf numFmtId="2" fontId="10" fillId="7" borderId="5" xfId="0" applyNumberFormat="1" applyFont="1" applyFill="1" applyBorder="1" applyAlignment="1">
      <alignment vertical="top"/>
    </xf>
    <xf numFmtId="164" fontId="10" fillId="7" borderId="20" xfId="0" applyNumberFormat="1" applyFont="1" applyFill="1" applyBorder="1" applyAlignment="1">
      <alignment vertical="top"/>
    </xf>
    <xf numFmtId="10" fontId="1" fillId="0" borderId="0" xfId="0" applyNumberFormat="1" applyFont="1" applyAlignment="1">
      <alignment vertical="top"/>
    </xf>
    <xf numFmtId="4" fontId="1" fillId="0" borderId="0" xfId="0" applyNumberFormat="1" applyFont="1" applyAlignment="1">
      <alignment vertical="top"/>
    </xf>
    <xf numFmtId="2" fontId="6" fillId="0" borderId="0" xfId="0" applyNumberFormat="1" applyFont="1" applyAlignment="1">
      <alignment vertical="top"/>
    </xf>
    <xf numFmtId="164" fontId="0" fillId="0" borderId="0" xfId="0" applyNumberFormat="1" applyAlignment="1">
      <alignment horizontal="center" vertical="top"/>
    </xf>
    <xf numFmtId="0" fontId="0" fillId="0" borderId="0" xfId="0" applyAlignment="1">
      <alignment horizontal="center" vertical="top" wrapText="1"/>
    </xf>
    <xf numFmtId="0" fontId="0" fillId="5" borderId="20" xfId="0" applyFill="1" applyBorder="1" applyAlignment="1">
      <alignment vertical="top"/>
    </xf>
    <xf numFmtId="0" fontId="10" fillId="7" borderId="10" xfId="0" applyFont="1" applyFill="1" applyBorder="1" applyAlignment="1">
      <alignment vertical="top"/>
    </xf>
    <xf numFmtId="164" fontId="0" fillId="5" borderId="22" xfId="3" applyNumberFormat="1" applyFont="1" applyFill="1" applyBorder="1" applyAlignment="1">
      <alignment vertical="top"/>
    </xf>
    <xf numFmtId="10" fontId="0" fillId="0" borderId="0" xfId="0" applyNumberFormat="1" applyAlignment="1">
      <alignment vertical="top"/>
    </xf>
    <xf numFmtId="4" fontId="0" fillId="0" borderId="0" xfId="0" applyNumberFormat="1" applyAlignment="1">
      <alignment vertical="top"/>
    </xf>
    <xf numFmtId="1" fontId="0" fillId="0" borderId="0" xfId="0" applyNumberFormat="1" applyAlignment="1">
      <alignment vertical="top"/>
    </xf>
    <xf numFmtId="9" fontId="0" fillId="5" borderId="22" xfId="3" applyFont="1" applyFill="1" applyBorder="1" applyAlignment="1">
      <alignment vertical="top"/>
    </xf>
    <xf numFmtId="2" fontId="1" fillId="0" borderId="0" xfId="0" applyNumberFormat="1" applyFont="1" applyAlignment="1">
      <alignment vertical="top"/>
    </xf>
    <xf numFmtId="0" fontId="10" fillId="7" borderId="14" xfId="0" applyFont="1" applyFill="1" applyBorder="1" applyAlignment="1">
      <alignment vertical="top"/>
    </xf>
    <xf numFmtId="9" fontId="0" fillId="5" borderId="27" xfId="3" applyFont="1" applyFill="1" applyBorder="1" applyAlignment="1">
      <alignment vertical="top"/>
    </xf>
    <xf numFmtId="0" fontId="10" fillId="0" borderId="0" xfId="0" applyFont="1" applyAlignment="1">
      <alignment vertical="top"/>
    </xf>
    <xf numFmtId="9" fontId="11" fillId="0" borderId="0" xfId="3" applyFont="1" applyFill="1" applyBorder="1" applyAlignment="1">
      <alignment vertical="top"/>
    </xf>
    <xf numFmtId="10" fontId="11" fillId="0" borderId="0" xfId="0" applyNumberFormat="1" applyFont="1" applyAlignment="1">
      <alignment vertical="top"/>
    </xf>
    <xf numFmtId="4" fontId="11" fillId="0" borderId="0" xfId="0" applyNumberFormat="1" applyFont="1" applyAlignment="1">
      <alignment vertical="top"/>
    </xf>
    <xf numFmtId="1" fontId="11" fillId="0" borderId="0" xfId="0" applyNumberFormat="1" applyFont="1" applyAlignment="1">
      <alignment vertical="top"/>
    </xf>
    <xf numFmtId="2" fontId="10" fillId="0" borderId="0" xfId="0" applyNumberFormat="1" applyFont="1" applyAlignment="1">
      <alignment vertical="top"/>
    </xf>
    <xf numFmtId="4" fontId="10" fillId="8" borderId="21" xfId="0" applyNumberFormat="1" applyFont="1" applyFill="1" applyBorder="1" applyAlignment="1">
      <alignment vertical="top"/>
    </xf>
    <xf numFmtId="4" fontId="10" fillId="8" borderId="19" xfId="0" applyNumberFormat="1" applyFont="1" applyFill="1" applyBorder="1" applyAlignment="1">
      <alignment vertical="top"/>
    </xf>
    <xf numFmtId="4" fontId="10" fillId="8" borderId="26" xfId="0" applyNumberFormat="1" applyFont="1" applyFill="1" applyBorder="1" applyAlignment="1">
      <alignment vertical="top" wrapText="1"/>
    </xf>
    <xf numFmtId="1" fontId="10" fillId="8" borderId="18" xfId="0" applyNumberFormat="1" applyFont="1" applyFill="1" applyBorder="1" applyAlignment="1">
      <alignment vertical="top" wrapText="1"/>
    </xf>
    <xf numFmtId="1" fontId="10" fillId="8" borderId="19" xfId="0" applyNumberFormat="1" applyFont="1" applyFill="1" applyBorder="1" applyAlignment="1">
      <alignment vertical="top" wrapText="1"/>
    </xf>
    <xf numFmtId="2" fontId="10" fillId="8" borderId="20" xfId="0" applyNumberFormat="1" applyFont="1" applyFill="1" applyBorder="1" applyAlignment="1">
      <alignment vertical="top" wrapText="1"/>
    </xf>
    <xf numFmtId="0" fontId="5" fillId="9" borderId="7" xfId="0" applyFont="1" applyFill="1" applyBorder="1" applyAlignment="1" applyProtection="1">
      <alignment vertical="top"/>
      <protection locked="0"/>
    </xf>
    <xf numFmtId="164" fontId="5" fillId="9" borderId="8" xfId="0" applyNumberFormat="1" applyFont="1" applyFill="1" applyBorder="1" applyAlignment="1" applyProtection="1">
      <alignment vertical="top"/>
      <protection locked="0"/>
    </xf>
    <xf numFmtId="4" fontId="5" fillId="9" borderId="29" xfId="0" applyNumberFormat="1" applyFont="1" applyFill="1" applyBorder="1" applyAlignment="1" applyProtection="1">
      <alignment vertical="top"/>
      <protection locked="0"/>
    </xf>
    <xf numFmtId="164" fontId="0" fillId="5" borderId="2" xfId="3" applyNumberFormat="1" applyFont="1" applyFill="1" applyBorder="1" applyAlignment="1">
      <alignment vertical="top"/>
    </xf>
    <xf numFmtId="9" fontId="5" fillId="9" borderId="11" xfId="3" applyFont="1" applyFill="1" applyBorder="1" applyAlignment="1" applyProtection="1">
      <alignment vertical="top"/>
      <protection locked="0"/>
    </xf>
    <xf numFmtId="164" fontId="5" fillId="9" borderId="9" xfId="0" applyNumberFormat="1" applyFont="1" applyFill="1" applyBorder="1" applyAlignment="1" applyProtection="1">
      <alignment vertical="top"/>
      <protection locked="0"/>
    </xf>
    <xf numFmtId="4" fontId="5" fillId="9" borderId="6" xfId="0" applyNumberFormat="1" applyFont="1" applyFill="1" applyBorder="1" applyAlignment="1" applyProtection="1">
      <alignment vertical="top"/>
      <protection locked="0"/>
    </xf>
    <xf numFmtId="0" fontId="5" fillId="9" borderId="28" xfId="0" applyFont="1" applyFill="1" applyBorder="1" applyAlignment="1" applyProtection="1">
      <alignment vertical="top"/>
      <protection locked="0"/>
    </xf>
    <xf numFmtId="164" fontId="5" fillId="9" borderId="31" xfId="0" applyNumberFormat="1" applyFont="1" applyFill="1" applyBorder="1" applyAlignment="1" applyProtection="1">
      <alignment vertical="top"/>
      <protection locked="0"/>
    </xf>
    <xf numFmtId="4" fontId="5" fillId="9" borderId="30" xfId="0" applyNumberFormat="1" applyFont="1" applyFill="1" applyBorder="1" applyAlignment="1" applyProtection="1">
      <alignment vertical="top"/>
      <protection locked="0"/>
    </xf>
    <xf numFmtId="0" fontId="10" fillId="7" borderId="20" xfId="0" applyFont="1" applyFill="1" applyBorder="1" applyAlignment="1">
      <alignment vertical="top"/>
    </xf>
    <xf numFmtId="164" fontId="10" fillId="7" borderId="21" xfId="0" applyNumberFormat="1" applyFont="1" applyFill="1" applyBorder="1" applyAlignment="1">
      <alignment vertical="top"/>
    </xf>
    <xf numFmtId="164" fontId="10" fillId="7" borderId="3" xfId="3" applyNumberFormat="1" applyFont="1" applyFill="1" applyBorder="1" applyAlignment="1">
      <alignment vertical="top"/>
    </xf>
    <xf numFmtId="164" fontId="10" fillId="7" borderId="4" xfId="3" applyNumberFormat="1" applyFont="1" applyFill="1" applyBorder="1" applyAlignment="1">
      <alignment vertical="top"/>
    </xf>
    <xf numFmtId="2" fontId="0" fillId="0" borderId="0" xfId="0" applyNumberFormat="1" applyAlignment="1">
      <alignment vertical="top"/>
    </xf>
    <xf numFmtId="0" fontId="10" fillId="8" borderId="21" xfId="0" applyFont="1" applyFill="1" applyBorder="1" applyAlignment="1">
      <alignment vertical="top"/>
    </xf>
    <xf numFmtId="0" fontId="10" fillId="8" borderId="26" xfId="0" applyFont="1" applyFill="1" applyBorder="1" applyAlignment="1">
      <alignment vertical="top"/>
    </xf>
    <xf numFmtId="10" fontId="5" fillId="5" borderId="11" xfId="0" applyNumberFormat="1" applyFont="1" applyFill="1" applyBorder="1" applyAlignment="1" applyProtection="1">
      <alignment vertical="top"/>
      <protection locked="0"/>
    </xf>
    <xf numFmtId="164" fontId="0" fillId="5" borderId="2" xfId="0" applyNumberFormat="1" applyFill="1" applyBorder="1" applyAlignment="1">
      <alignment vertical="top"/>
    </xf>
    <xf numFmtId="164" fontId="0" fillId="5" borderId="0" xfId="0" applyNumberFormat="1" applyFill="1" applyAlignment="1">
      <alignment vertical="top"/>
    </xf>
    <xf numFmtId="10" fontId="5" fillId="9" borderId="11" xfId="0" applyNumberFormat="1" applyFont="1" applyFill="1" applyBorder="1" applyAlignment="1" applyProtection="1">
      <alignment vertical="top"/>
      <protection locked="0"/>
    </xf>
    <xf numFmtId="0" fontId="5" fillId="9" borderId="23" xfId="0" applyFont="1" applyFill="1" applyBorder="1" applyAlignment="1" applyProtection="1">
      <alignment vertical="top"/>
      <protection locked="0"/>
    </xf>
    <xf numFmtId="10" fontId="10" fillId="8" borderId="20" xfId="0" applyNumberFormat="1" applyFont="1" applyFill="1" applyBorder="1" applyAlignment="1">
      <alignment vertical="top"/>
    </xf>
    <xf numFmtId="164" fontId="10" fillId="8" borderId="21" xfId="0" applyNumberFormat="1" applyFont="1" applyFill="1" applyBorder="1" applyAlignment="1">
      <alignment vertical="top"/>
    </xf>
    <xf numFmtId="164" fontId="10" fillId="8" borderId="19" xfId="0" applyNumberFormat="1" applyFont="1" applyFill="1" applyBorder="1" applyAlignment="1">
      <alignment vertical="top"/>
    </xf>
    <xf numFmtId="4" fontId="10" fillId="8" borderId="26" xfId="0" applyNumberFormat="1" applyFont="1" applyFill="1" applyBorder="1" applyAlignment="1">
      <alignment vertical="top"/>
    </xf>
    <xf numFmtId="164" fontId="10" fillId="8" borderId="3" xfId="0" applyNumberFormat="1" applyFont="1" applyFill="1" applyBorder="1" applyAlignment="1">
      <alignment vertical="top"/>
    </xf>
    <xf numFmtId="164" fontId="10" fillId="8" borderId="4" xfId="0" applyNumberFormat="1" applyFont="1" applyFill="1" applyBorder="1" applyAlignment="1">
      <alignment vertical="top"/>
    </xf>
    <xf numFmtId="2" fontId="10" fillId="8" borderId="5" xfId="0" applyNumberFormat="1" applyFont="1" applyFill="1" applyBorder="1" applyAlignment="1">
      <alignment vertical="top"/>
    </xf>
    <xf numFmtId="0" fontId="24" fillId="8" borderId="0" xfId="0" applyFont="1" applyFill="1" applyAlignment="1" applyProtection="1">
      <alignment horizontal="center" vertical="top" wrapText="1"/>
      <protection hidden="1"/>
    </xf>
    <xf numFmtId="14" fontId="24" fillId="8" borderId="0" xfId="0" applyNumberFormat="1" applyFont="1" applyFill="1" applyAlignment="1" applyProtection="1">
      <alignment horizontal="center" vertical="top"/>
      <protection hidden="1"/>
    </xf>
    <xf numFmtId="14" fontId="24" fillId="8" borderId="0" xfId="0" applyNumberFormat="1" applyFont="1" applyFill="1" applyAlignment="1" applyProtection="1">
      <alignment horizontal="center" vertical="top" wrapText="1"/>
      <protection hidden="1"/>
    </xf>
    <xf numFmtId="0" fontId="24" fillId="8" borderId="34" xfId="0" applyFont="1" applyFill="1" applyBorder="1" applyAlignment="1" applyProtection="1">
      <alignment horizontal="center" vertical="top" wrapText="1"/>
      <protection hidden="1"/>
    </xf>
    <xf numFmtId="0" fontId="19" fillId="0" borderId="0" xfId="0" applyFont="1" applyAlignment="1">
      <alignment vertical="top"/>
    </xf>
    <xf numFmtId="0" fontId="10" fillId="7" borderId="15" xfId="0" applyFont="1" applyFill="1" applyBorder="1" applyAlignment="1">
      <alignment horizontal="center" vertical="top"/>
    </xf>
    <xf numFmtId="0" fontId="10" fillId="7" borderId="16" xfId="0" applyFont="1" applyFill="1" applyBorder="1" applyAlignment="1">
      <alignment horizontal="center" vertical="top"/>
    </xf>
    <xf numFmtId="0" fontId="10" fillId="7" borderId="17" xfId="0" applyFont="1" applyFill="1" applyBorder="1" applyAlignment="1">
      <alignment horizontal="center" vertical="top"/>
    </xf>
    <xf numFmtId="2" fontId="10" fillId="7" borderId="18" xfId="0" applyNumberFormat="1" applyFont="1" applyFill="1" applyBorder="1" applyAlignment="1">
      <alignment horizontal="center" vertical="top"/>
    </xf>
    <xf numFmtId="2" fontId="10" fillId="7" borderId="20" xfId="0" applyNumberFormat="1" applyFont="1" applyFill="1" applyBorder="1" applyAlignment="1">
      <alignment horizontal="center" vertical="top"/>
    </xf>
    <xf numFmtId="0" fontId="11" fillId="7" borderId="16" xfId="0" applyFont="1" applyFill="1" applyBorder="1" applyAlignment="1">
      <alignment horizontal="center" vertical="top"/>
    </xf>
    <xf numFmtId="0" fontId="11" fillId="7" borderId="17" xfId="0" applyFont="1" applyFill="1" applyBorder="1" applyAlignment="1">
      <alignment horizontal="center" vertical="top"/>
    </xf>
    <xf numFmtId="0" fontId="22" fillId="7" borderId="2" xfId="0" applyFont="1" applyFill="1" applyBorder="1" applyAlignment="1">
      <alignment horizontal="left" vertical="top"/>
    </xf>
    <xf numFmtId="0" fontId="22" fillId="7" borderId="0" xfId="0" applyFont="1" applyFill="1" applyAlignment="1">
      <alignment horizontal="left" vertical="top"/>
    </xf>
    <xf numFmtId="0" fontId="15" fillId="0" borderId="0" xfId="0" applyFont="1" applyAlignment="1">
      <alignment vertical="top" wrapText="1"/>
    </xf>
    <xf numFmtId="0" fontId="0" fillId="0" borderId="0" xfId="0" applyAlignment="1">
      <alignment vertical="top" wrapText="1"/>
    </xf>
    <xf numFmtId="0" fontId="0" fillId="0" borderId="37" xfId="0" applyBorder="1" applyAlignment="1">
      <alignment vertical="top" wrapText="1"/>
    </xf>
    <xf numFmtId="0" fontId="8" fillId="9" borderId="0" xfId="0" quotePrefix="1" applyFont="1" applyFill="1" applyAlignment="1">
      <alignment horizontal="left" vertical="top"/>
    </xf>
    <xf numFmtId="0" fontId="8" fillId="0" borderId="0" xfId="0" quotePrefix="1" applyFont="1" applyAlignment="1">
      <alignment horizontal="left" vertical="top"/>
    </xf>
    <xf numFmtId="0" fontId="8" fillId="0" borderId="0" xfId="0" quotePrefix="1" applyFont="1" applyAlignment="1">
      <alignment horizontal="left" vertical="top" wrapText="1"/>
    </xf>
    <xf numFmtId="0" fontId="16" fillId="0" borderId="0" xfId="0" applyFont="1" applyAlignment="1" applyProtection="1">
      <alignment horizontal="center" vertical="top" wrapText="1"/>
      <protection hidden="1"/>
    </xf>
    <xf numFmtId="0" fontId="10" fillId="7" borderId="1" xfId="0" applyFont="1" applyFill="1" applyBorder="1" applyAlignment="1" applyProtection="1">
      <alignment horizontal="center" vertical="top"/>
      <protection hidden="1"/>
    </xf>
    <xf numFmtId="0" fontId="0" fillId="0" borderId="0" xfId="0" applyAlignment="1" applyProtection="1">
      <alignment horizontal="center" vertical="top"/>
      <protection hidden="1"/>
    </xf>
    <xf numFmtId="165" fontId="16" fillId="0" borderId="0" xfId="0" applyNumberFormat="1" applyFont="1" applyAlignment="1" applyProtection="1">
      <alignment horizontal="center" vertical="top" wrapText="1"/>
      <protection hidden="1"/>
    </xf>
    <xf numFmtId="0" fontId="10" fillId="0" borderId="1" xfId="0" applyFont="1" applyBorder="1" applyAlignment="1" applyProtection="1">
      <alignment horizontal="center" vertical="top" wrapText="1"/>
      <protection hidden="1"/>
    </xf>
    <xf numFmtId="0" fontId="10" fillId="7" borderId="1" xfId="0" applyFont="1" applyFill="1" applyBorder="1" applyAlignment="1" applyProtection="1">
      <alignment horizontal="center" vertical="top" wrapText="1"/>
      <protection hidden="1"/>
    </xf>
    <xf numFmtId="0" fontId="19" fillId="0" borderId="0" xfId="0" applyFont="1" applyAlignment="1">
      <alignment vertical="top" wrapText="1"/>
    </xf>
    <xf numFmtId="0" fontId="21" fillId="0" borderId="0" xfId="0" applyFont="1" applyAlignment="1">
      <alignment vertical="top" wrapText="1"/>
    </xf>
    <xf numFmtId="0" fontId="1" fillId="3" borderId="2" xfId="0" applyFont="1" applyFill="1" applyBorder="1"/>
    <xf numFmtId="0" fontId="0" fillId="3" borderId="0" xfId="0" applyFill="1"/>
    <xf numFmtId="0" fontId="0" fillId="0" borderId="0" xfId="0"/>
  </cellXfs>
  <cellStyles count="4">
    <cellStyle name="Hyperlink" xfId="1" builtinId="8"/>
    <cellStyle name="Procent" xfId="3" builtinId="5"/>
    <cellStyle name="Standaard" xfId="0" builtinId="0"/>
    <cellStyle name="Standaard 2" xfId="2" xr:uid="{2F19C2DD-9510-495E-805C-F6A52E301DC5}"/>
  </cellStyles>
  <dxfs count="11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gray0625">
          <bgColor rgb="FFEBFFFF"/>
        </patternFill>
      </fill>
      <border>
        <left style="thin">
          <color auto="1"/>
        </left>
        <right style="thin">
          <color auto="1"/>
        </right>
        <top style="thin">
          <color auto="1"/>
        </top>
        <bottom style="thin">
          <color auto="1"/>
        </bottom>
        <vertical/>
        <horizontal/>
      </border>
    </dxf>
    <dxf>
      <font>
        <color auto="1"/>
      </font>
      <fill>
        <patternFill>
          <bgColor rgb="FFEBFFFF"/>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EBFFFF"/>
        </patternFill>
      </fill>
      <border>
        <left style="thin">
          <color auto="1"/>
        </left>
        <right style="thin">
          <color auto="1"/>
        </right>
        <top style="thin">
          <color auto="1"/>
        </top>
        <bottom style="thin">
          <color auto="1"/>
        </bottom>
      </border>
    </dxf>
    <dxf>
      <font>
        <color theme="0"/>
      </font>
    </dxf>
    <dxf>
      <font>
        <color auto="1"/>
      </font>
      <fill>
        <patternFill>
          <bgColor rgb="FFEBFFFF"/>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EBFFFF"/>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border>
        <left style="thin">
          <color auto="1"/>
        </left>
        <right style="thin">
          <color auto="1"/>
        </right>
        <top style="thin">
          <color auto="1"/>
        </top>
        <bottom style="thin">
          <color auto="1"/>
        </bottom>
        <vertical/>
        <horizontal/>
      </border>
    </dxf>
    <dxf>
      <font>
        <color theme="0"/>
      </font>
    </dxf>
    <dxf>
      <font>
        <color auto="1"/>
      </font>
      <fill>
        <patternFill>
          <bgColor rgb="FFEBFFFF"/>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EBFFFF"/>
        </patternFill>
      </fill>
      <border>
        <left style="thin">
          <color auto="1"/>
        </left>
        <right style="thin">
          <color auto="1"/>
        </right>
        <top style="thin">
          <color auto="1"/>
        </top>
        <bottom style="thin">
          <color auto="1"/>
        </bottom>
      </border>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fill>
        <patternFill>
          <bgColor rgb="FFEBFFFF"/>
        </patternFill>
      </fill>
      <border>
        <left style="thin">
          <color auto="1"/>
        </left>
        <right style="thin">
          <color auto="1"/>
        </right>
        <top style="thin">
          <color auto="1"/>
        </top>
        <bottom style="thin">
          <color auto="1"/>
        </bottom>
      </border>
    </dxf>
    <dxf>
      <font>
        <color auto="1"/>
      </font>
      <fill>
        <patternFill>
          <bgColor rgb="FF92D050"/>
        </patternFill>
      </fill>
      <border>
        <left style="thin">
          <color auto="1"/>
        </left>
        <right style="thin">
          <color auto="1"/>
        </right>
        <top style="thin">
          <color auto="1"/>
        </top>
        <bottom style="thin">
          <color auto="1"/>
        </bottom>
      </border>
    </dxf>
    <dxf>
      <font>
        <color auto="1"/>
      </font>
      <fill>
        <patternFill>
          <bgColor rgb="FFEBFFFF"/>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EBFFFF"/>
        </patternFill>
      </fill>
      <border>
        <left style="thin">
          <color auto="1"/>
        </left>
        <right style="thin">
          <color auto="1"/>
        </right>
        <top style="thin">
          <color auto="1"/>
        </top>
        <bottom style="thin">
          <color auto="1"/>
        </bottom>
      </border>
    </dxf>
    <dxf>
      <font>
        <color theme="0"/>
      </font>
    </dxf>
    <dxf>
      <border>
        <left style="thin">
          <color auto="1"/>
        </left>
        <right style="thin">
          <color auto="1"/>
        </right>
        <top style="thin">
          <color auto="1"/>
        </top>
        <bottom style="thin">
          <color auto="1"/>
        </bottom>
        <vertical/>
        <horizontal/>
      </border>
    </dxf>
    <dxf>
      <font>
        <color theme="0"/>
      </font>
      <border>
        <left style="thin">
          <color auto="1"/>
        </left>
        <right style="thin">
          <color auto="1"/>
        </right>
        <top style="thin">
          <color auto="1"/>
        </top>
        <bottom style="thin">
          <color auto="1"/>
        </bottom>
        <vertical/>
        <horizontal/>
      </border>
    </dxf>
    <dxf>
      <font>
        <color auto="1"/>
      </font>
      <fill>
        <patternFill>
          <bgColor rgb="FFEBFFFF"/>
        </patternFill>
      </fill>
      <border>
        <left style="thin">
          <color auto="1"/>
        </left>
        <right style="thin">
          <color auto="1"/>
        </right>
        <top style="thin">
          <color auto="1"/>
        </top>
        <bottom style="thin">
          <color auto="1"/>
        </bottom>
        <vertical/>
        <horizontal/>
      </border>
    </dxf>
    <dxf>
      <font>
        <color auto="1"/>
      </font>
      <fill>
        <patternFill>
          <bgColor rgb="FFEBFFFF"/>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font>
    </dxf>
    <dxf>
      <font>
        <color rgb="FF00B050"/>
      </font>
    </dxf>
    <dxf>
      <font>
        <color rgb="FFFF000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ont>
        <color theme="0"/>
      </font>
      <fill>
        <patternFill>
          <bgColor rgb="FF0070C0"/>
        </patternFill>
      </fill>
    </dxf>
    <dxf>
      <font>
        <color theme="0"/>
      </font>
      <fill>
        <patternFill>
          <bgColor rgb="FF0070C0"/>
        </patternFill>
      </fill>
    </dxf>
    <dxf>
      <font>
        <color theme="0"/>
      </font>
      <fill>
        <patternFill>
          <bgColor rgb="FFFF0000"/>
        </patternFill>
      </fill>
    </dxf>
    <dxf>
      <font>
        <color theme="0"/>
      </font>
      <fill>
        <patternFill>
          <bgColor rgb="FF00B050"/>
        </patternFill>
      </fill>
    </dxf>
    <dxf>
      <fill>
        <patternFill>
          <bgColor rgb="FFEC6371"/>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gray0625">
          <bgColor rgb="FFEBFFFF"/>
        </patternFill>
      </fill>
      <border>
        <left style="thin">
          <color auto="1"/>
        </left>
        <right style="thin">
          <color auto="1"/>
        </right>
        <top style="thin">
          <color auto="1"/>
        </top>
        <bottom style="thin">
          <color auto="1"/>
        </bottom>
        <vertical/>
        <horizontal/>
      </border>
    </dxf>
    <dxf>
      <font>
        <color auto="1"/>
      </font>
      <fill>
        <patternFill>
          <bgColor rgb="FFEBFFFF"/>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EBFFFF"/>
        </patternFill>
      </fill>
      <border>
        <left style="thin">
          <color auto="1"/>
        </left>
        <right style="thin">
          <color auto="1"/>
        </right>
        <top style="thin">
          <color auto="1"/>
        </top>
        <bottom style="thin">
          <color auto="1"/>
        </bottom>
      </border>
    </dxf>
    <dxf>
      <font>
        <color theme="0"/>
      </font>
    </dxf>
    <dxf>
      <font>
        <color auto="1"/>
      </font>
      <fill>
        <patternFill>
          <bgColor rgb="FFEBFFFF"/>
        </patternFill>
      </fill>
      <border>
        <left style="thin">
          <color auto="1"/>
        </left>
        <right style="thin">
          <color auto="1"/>
        </right>
        <top style="thin">
          <color auto="1"/>
        </top>
        <bottom style="thin">
          <color auto="1"/>
        </bottom>
      </border>
    </dxf>
    <dxf>
      <font>
        <color auto="1"/>
      </font>
      <fill>
        <patternFill>
          <bgColor rgb="FFEBFFFF"/>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auto="1"/>
        </left>
        <right style="thin">
          <color auto="1"/>
        </right>
        <top style="thin">
          <color auto="1"/>
        </top>
        <bottom style="thin">
          <color auto="1"/>
        </bottom>
        <vertical/>
        <horizontal/>
      </border>
    </dxf>
    <dxf>
      <font>
        <color theme="0"/>
      </font>
    </dxf>
    <dxf>
      <font>
        <color theme="0"/>
      </font>
      <border>
        <left style="thin">
          <color auto="1"/>
        </left>
        <right style="thin">
          <color auto="1"/>
        </right>
        <top style="thin">
          <color auto="1"/>
        </top>
        <bottom style="thin">
          <color auto="1"/>
        </bottom>
        <vertical/>
        <horizontal/>
      </border>
    </dxf>
    <dxf>
      <font>
        <color auto="1"/>
      </font>
      <fill>
        <patternFill>
          <bgColor rgb="FFEBFFFF"/>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EBFFFF"/>
        </patternFill>
      </fill>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EC6371"/>
        </patternFill>
      </fill>
    </dxf>
    <dxf>
      <fill>
        <patternFill>
          <bgColor rgb="FFEC6371"/>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6A7D"/>
      <color rgb="FFEC6371"/>
      <color rgb="FF9CDCD9"/>
      <color rgb="FF00B1B7"/>
      <color rgb="FFEBFFFF"/>
      <color rgb="FF3FCFD5"/>
      <color rgb="FFE37222"/>
      <color rgb="FF009B48"/>
      <color rgb="FFFFE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861060</xdr:colOff>
      <xdr:row>1</xdr:row>
      <xdr:rowOff>83820</xdr:rowOff>
    </xdr:from>
    <xdr:to>
      <xdr:col>16</xdr:col>
      <xdr:colOff>983149</xdr:colOff>
      <xdr:row>14</xdr:row>
      <xdr:rowOff>132812</xdr:rowOff>
    </xdr:to>
    <xdr:pic>
      <xdr:nvPicPr>
        <xdr:cNvPr id="10" name="Afbeelding 9">
          <a:extLst>
            <a:ext uri="{FF2B5EF4-FFF2-40B4-BE49-F238E27FC236}">
              <a16:creationId xmlns:a16="http://schemas.microsoft.com/office/drawing/2014/main" id="{A301DDEA-D77F-F8E0-ADCB-93370BB5428A}"/>
            </a:ext>
          </a:extLst>
        </xdr:cNvPr>
        <xdr:cNvPicPr>
          <a:picLocks noChangeAspect="1"/>
        </xdr:cNvPicPr>
      </xdr:nvPicPr>
      <xdr:blipFill>
        <a:blip xmlns:r="http://schemas.openxmlformats.org/officeDocument/2006/relationships" r:embed="rId1"/>
        <a:stretch>
          <a:fillRect/>
        </a:stretch>
      </xdr:blipFill>
      <xdr:spPr>
        <a:xfrm>
          <a:off x="17868900" y="312420"/>
          <a:ext cx="1950889" cy="2578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516468</xdr:colOff>
      <xdr:row>0</xdr:row>
      <xdr:rowOff>211667</xdr:rowOff>
    </xdr:from>
    <xdr:to>
      <xdr:col>12</xdr:col>
      <xdr:colOff>381001</xdr:colOff>
      <xdr:row>10</xdr:row>
      <xdr:rowOff>121126</xdr:rowOff>
    </xdr:to>
    <xdr:pic>
      <xdr:nvPicPr>
        <xdr:cNvPr id="2" name="Afbeelding 1">
          <a:extLst>
            <a:ext uri="{FF2B5EF4-FFF2-40B4-BE49-F238E27FC236}">
              <a16:creationId xmlns:a16="http://schemas.microsoft.com/office/drawing/2014/main" id="{D0DD555D-560A-47D1-896D-9D2531FF3E56}"/>
            </a:ext>
          </a:extLst>
        </xdr:cNvPr>
        <xdr:cNvPicPr>
          <a:picLocks noChangeAspect="1"/>
        </xdr:cNvPicPr>
      </xdr:nvPicPr>
      <xdr:blipFill>
        <a:blip xmlns:r="http://schemas.openxmlformats.org/officeDocument/2006/relationships" r:embed="rId1"/>
        <a:stretch>
          <a:fillRect/>
        </a:stretch>
      </xdr:blipFill>
      <xdr:spPr>
        <a:xfrm>
          <a:off x="17322801" y="211667"/>
          <a:ext cx="1744133" cy="230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445491</xdr:colOff>
      <xdr:row>0</xdr:row>
      <xdr:rowOff>0</xdr:rowOff>
    </xdr:from>
    <xdr:to>
      <xdr:col>7</xdr:col>
      <xdr:colOff>452289</xdr:colOff>
      <xdr:row>11</xdr:row>
      <xdr:rowOff>106565</xdr:rowOff>
    </xdr:to>
    <xdr:pic>
      <xdr:nvPicPr>
        <xdr:cNvPr id="2" name="Afbeelding 1">
          <a:extLst>
            <a:ext uri="{FF2B5EF4-FFF2-40B4-BE49-F238E27FC236}">
              <a16:creationId xmlns:a16="http://schemas.microsoft.com/office/drawing/2014/main" id="{47BA4038-7D0D-41DE-81D0-3D735EF1E978}"/>
            </a:ext>
          </a:extLst>
        </xdr:cNvPr>
        <xdr:cNvPicPr>
          <a:picLocks noChangeAspect="1"/>
        </xdr:cNvPicPr>
      </xdr:nvPicPr>
      <xdr:blipFill>
        <a:blip xmlns:r="http://schemas.openxmlformats.org/officeDocument/2006/relationships" r:embed="rId1"/>
        <a:stretch>
          <a:fillRect/>
        </a:stretch>
      </xdr:blipFill>
      <xdr:spPr>
        <a:xfrm>
          <a:off x="8116291" y="0"/>
          <a:ext cx="1835598" cy="2426432"/>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laio.be/nl/subsidies-financiering/ontwikkelingsproject/wie-komt-aanmerking-en-onder-welke-voorwaarden-1" TargetMode="External"/><Relationship Id="rId1" Type="http://schemas.openxmlformats.org/officeDocument/2006/relationships/hyperlink" Target="https://www.vlaio.be/nl/subsidies-financiering/ontwikkelingsproject/financiele-steun-voor-een-ontwikkelingsproject/wanne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119A-C914-465C-A9F9-246FEB8F197A}">
  <sheetPr codeName="Blad1"/>
  <dimension ref="A1:T104"/>
  <sheetViews>
    <sheetView tabSelected="1" topLeftCell="A12" zoomScaleNormal="100" workbookViewId="0">
      <selection activeCell="E31" sqref="E31"/>
    </sheetView>
  </sheetViews>
  <sheetFormatPr defaultColWidth="8.88671875" defaultRowHeight="14.4" x14ac:dyDescent="0.3"/>
  <cols>
    <col min="1" max="1" width="50.6640625" style="7" customWidth="1"/>
    <col min="2" max="2" width="21" style="7" customWidth="1"/>
    <col min="3" max="3" width="16.33203125" style="7" customWidth="1"/>
    <col min="4" max="4" width="24.109375" style="7" customWidth="1"/>
    <col min="5" max="7" width="17.33203125" style="7" customWidth="1"/>
    <col min="8" max="8" width="19" style="7" customWidth="1"/>
    <col min="9" max="9" width="15.44140625" style="7" customWidth="1"/>
    <col min="10" max="10" width="17.44140625" style="7" customWidth="1"/>
    <col min="11" max="11" width="14.5546875" style="7" customWidth="1"/>
    <col min="12" max="12" width="16.6640625" style="7" customWidth="1"/>
    <col min="13" max="13" width="13.88671875" style="7" customWidth="1"/>
    <col min="14" max="14" width="15.6640625" style="7" customWidth="1"/>
    <col min="15" max="15" width="12.6640625" style="7" customWidth="1"/>
    <col min="16" max="16" width="14" style="7" customWidth="1"/>
    <col min="17" max="17" width="14.88671875" style="7" customWidth="1"/>
    <col min="18" max="16384" width="8.88671875" style="7"/>
  </cols>
  <sheetData>
    <row r="1" spans="1:20" ht="22.95" customHeight="1" x14ac:dyDescent="0.3">
      <c r="A1" s="163" t="s">
        <v>126</v>
      </c>
      <c r="B1" s="164"/>
      <c r="C1" s="164"/>
      <c r="D1" s="164"/>
      <c r="E1" s="164"/>
      <c r="F1" s="164"/>
      <c r="G1" s="164"/>
      <c r="H1" s="164"/>
      <c r="I1" s="164"/>
      <c r="J1" s="164"/>
      <c r="K1" s="164"/>
      <c r="L1" s="164"/>
      <c r="M1" s="164"/>
      <c r="N1" s="164"/>
      <c r="O1" s="164"/>
      <c r="P1" s="164"/>
      <c r="Q1" s="164"/>
    </row>
    <row r="2" spans="1:20" x14ac:dyDescent="0.3">
      <c r="A2" s="45"/>
    </row>
    <row r="3" spans="1:20" x14ac:dyDescent="0.3">
      <c r="A3" s="8" t="s">
        <v>0</v>
      </c>
    </row>
    <row r="4" spans="1:20" x14ac:dyDescent="0.3">
      <c r="A4" s="168" t="s">
        <v>1</v>
      </c>
      <c r="B4" s="168"/>
      <c r="C4" s="168"/>
      <c r="D4" s="168"/>
      <c r="E4" s="168"/>
      <c r="F4" s="168"/>
      <c r="G4" s="168"/>
    </row>
    <row r="5" spans="1:20" x14ac:dyDescent="0.3">
      <c r="A5" s="6" t="s">
        <v>2</v>
      </c>
      <c r="B5" s="46" t="s">
        <v>3</v>
      </c>
      <c r="C5" s="47"/>
      <c r="D5" s="47"/>
    </row>
    <row r="6" spans="1:20" x14ac:dyDescent="0.3">
      <c r="A6" s="6" t="s">
        <v>4</v>
      </c>
      <c r="B6" s="46" t="s">
        <v>5</v>
      </c>
      <c r="C6" s="47"/>
      <c r="D6" s="47"/>
    </row>
    <row r="7" spans="1:20" ht="14.4" customHeight="1" x14ac:dyDescent="0.3">
      <c r="A7" s="6" t="s">
        <v>6</v>
      </c>
    </row>
    <row r="8" spans="1:20" x14ac:dyDescent="0.3">
      <c r="A8" s="169" t="s">
        <v>7</v>
      </c>
      <c r="B8" s="169"/>
      <c r="C8" s="169"/>
      <c r="D8" s="169"/>
      <c r="E8" s="169"/>
      <c r="F8" s="169"/>
      <c r="G8" s="169"/>
    </row>
    <row r="9" spans="1:20" x14ac:dyDescent="0.3">
      <c r="B9" s="48"/>
      <c r="C9" s="48"/>
      <c r="D9" s="48"/>
      <c r="T9" s="49" t="s">
        <v>8</v>
      </c>
    </row>
    <row r="10" spans="1:20" x14ac:dyDescent="0.3">
      <c r="A10" s="8" t="s">
        <v>9</v>
      </c>
      <c r="B10" s="50"/>
      <c r="C10" s="50"/>
      <c r="D10" s="50"/>
      <c r="E10" s="50"/>
      <c r="F10" s="50"/>
      <c r="T10" s="49" t="s">
        <v>10</v>
      </c>
    </row>
    <row r="11" spans="1:20" x14ac:dyDescent="0.3">
      <c r="A11" s="6" t="s">
        <v>11</v>
      </c>
      <c r="B11" s="6"/>
      <c r="C11" s="6"/>
      <c r="D11" s="6"/>
      <c r="E11" s="6"/>
      <c r="F11" s="6"/>
      <c r="G11" s="6"/>
    </row>
    <row r="12" spans="1:20" ht="28.2" customHeight="1" x14ac:dyDescent="0.3">
      <c r="A12" s="170" t="s">
        <v>12</v>
      </c>
      <c r="B12" s="170"/>
      <c r="C12" s="170"/>
      <c r="D12" s="170"/>
      <c r="E12" s="170"/>
      <c r="F12" s="170"/>
      <c r="G12" s="170"/>
      <c r="H12" s="170"/>
      <c r="I12" s="170"/>
      <c r="J12" s="170"/>
    </row>
    <row r="13" spans="1:20" ht="13.95" customHeight="1" x14ac:dyDescent="0.3">
      <c r="A13" s="170" t="s">
        <v>13</v>
      </c>
      <c r="B13" s="170"/>
      <c r="C13" s="170"/>
      <c r="D13" s="170"/>
      <c r="E13" s="170"/>
      <c r="F13" s="170"/>
      <c r="G13" s="170"/>
      <c r="H13" s="170"/>
      <c r="I13" s="170"/>
      <c r="J13" s="170"/>
    </row>
    <row r="14" spans="1:20" ht="13.2" customHeight="1" x14ac:dyDescent="0.3">
      <c r="A14" s="170"/>
      <c r="B14" s="170"/>
      <c r="C14" s="170"/>
      <c r="D14" s="170"/>
      <c r="E14" s="170"/>
      <c r="F14" s="170"/>
      <c r="G14" s="170"/>
      <c r="H14" s="170"/>
      <c r="I14" s="170"/>
      <c r="J14" s="170"/>
    </row>
    <row r="15" spans="1:20" ht="16.95" customHeight="1" x14ac:dyDescent="0.3">
      <c r="A15" s="43"/>
      <c r="B15" s="43"/>
      <c r="C15" s="43"/>
      <c r="D15" s="43"/>
      <c r="E15" s="43"/>
      <c r="F15" s="43"/>
      <c r="G15" s="43"/>
    </row>
    <row r="16" spans="1:20" ht="15" customHeight="1" x14ac:dyDescent="0.3">
      <c r="A16" s="8" t="s">
        <v>14</v>
      </c>
      <c r="B16" s="9"/>
      <c r="C16" s="9"/>
      <c r="D16" s="9"/>
      <c r="E16" s="9"/>
      <c r="F16" s="9"/>
    </row>
    <row r="17" spans="1:17" ht="12.6" customHeight="1" x14ac:dyDescent="0.3">
      <c r="A17" s="170" t="s">
        <v>15</v>
      </c>
      <c r="B17" s="170"/>
      <c r="C17" s="170"/>
      <c r="D17" s="170"/>
      <c r="E17" s="170"/>
      <c r="F17" s="170"/>
      <c r="G17" s="170"/>
      <c r="H17" s="170"/>
      <c r="I17" s="170"/>
      <c r="J17" s="170"/>
    </row>
    <row r="18" spans="1:17" ht="13.95" customHeight="1" x14ac:dyDescent="0.3">
      <c r="A18" s="170"/>
      <c r="B18" s="170"/>
      <c r="C18" s="170"/>
      <c r="D18" s="170"/>
      <c r="E18" s="170"/>
      <c r="F18" s="170"/>
      <c r="G18" s="170"/>
      <c r="H18" s="170"/>
      <c r="I18" s="170"/>
      <c r="J18" s="170"/>
    </row>
    <row r="19" spans="1:17" ht="16.95" customHeight="1" x14ac:dyDescent="0.3">
      <c r="A19" s="42" t="s">
        <v>16</v>
      </c>
      <c r="B19" s="43"/>
      <c r="C19" s="43"/>
      <c r="D19" s="43"/>
      <c r="E19" s="43"/>
      <c r="F19" s="43"/>
      <c r="G19" s="43"/>
      <c r="H19" s="43"/>
      <c r="I19" s="43"/>
      <c r="J19" s="43"/>
    </row>
    <row r="20" spans="1:17" ht="12.6" customHeight="1" x14ac:dyDescent="0.3">
      <c r="A20" s="51"/>
      <c r="B20" s="51"/>
      <c r="C20" s="51"/>
      <c r="D20" s="51"/>
      <c r="E20" s="51"/>
      <c r="F20" s="51"/>
    </row>
    <row r="21" spans="1:17" ht="13.95" customHeight="1" x14ac:dyDescent="0.3">
      <c r="A21" s="8" t="s">
        <v>17</v>
      </c>
      <c r="B21" s="51"/>
      <c r="C21" s="51"/>
      <c r="D21" s="51"/>
      <c r="E21" s="51"/>
      <c r="F21" s="51"/>
    </row>
    <row r="22" spans="1:17" ht="13.95" customHeight="1" x14ac:dyDescent="0.3">
      <c r="A22" s="6" t="s">
        <v>18</v>
      </c>
      <c r="B22" s="51"/>
      <c r="C22" s="51"/>
      <c r="D22" s="51"/>
      <c r="E22" s="51"/>
      <c r="F22" s="51"/>
    </row>
    <row r="23" spans="1:17" ht="15" customHeight="1" x14ac:dyDescent="0.3">
      <c r="A23" s="42" t="s">
        <v>19</v>
      </c>
      <c r="B23" s="51"/>
      <c r="C23" s="51"/>
      <c r="D23" s="51"/>
      <c r="E23" s="51"/>
      <c r="F23" s="51"/>
      <c r="K23" s="165" t="s">
        <v>122</v>
      </c>
      <c r="L23" s="166"/>
      <c r="M23" s="166"/>
      <c r="N23" s="166"/>
      <c r="O23" s="166"/>
      <c r="P23" s="166"/>
      <c r="Q23" s="166"/>
    </row>
    <row r="24" spans="1:17" ht="15" thickBot="1" x14ac:dyDescent="0.35">
      <c r="A24" s="45"/>
      <c r="K24" s="167"/>
      <c r="L24" s="167"/>
      <c r="M24" s="167"/>
      <c r="N24" s="167"/>
      <c r="O24" s="167"/>
      <c r="P24" s="167"/>
      <c r="Q24" s="167"/>
    </row>
    <row r="25" spans="1:17" ht="15" thickBot="1" x14ac:dyDescent="0.35">
      <c r="A25" s="156" t="s">
        <v>20</v>
      </c>
      <c r="B25" s="157"/>
      <c r="C25" s="157"/>
      <c r="D25" s="158"/>
      <c r="E25" s="156" t="s">
        <v>21</v>
      </c>
      <c r="F25" s="161"/>
      <c r="G25" s="161"/>
      <c r="H25" s="161"/>
      <c r="I25" s="161"/>
      <c r="J25" s="162"/>
      <c r="K25" s="156" t="s">
        <v>22</v>
      </c>
      <c r="L25" s="157"/>
      <c r="M25" s="157"/>
      <c r="N25" s="157"/>
      <c r="O25" s="157"/>
      <c r="P25" s="157"/>
      <c r="Q25" s="158"/>
    </row>
    <row r="26" spans="1:17" ht="31.2" customHeight="1" thickBot="1" x14ac:dyDescent="0.35">
      <c r="A26" s="52" t="s">
        <v>23</v>
      </c>
      <c r="B26" s="53" t="s">
        <v>24</v>
      </c>
      <c r="C26" s="54" t="s">
        <v>123</v>
      </c>
      <c r="D26" s="55" t="s">
        <v>25</v>
      </c>
      <c r="E26" s="52" t="s">
        <v>26</v>
      </c>
      <c r="F26" s="53" t="s">
        <v>27</v>
      </c>
      <c r="G26" s="53" t="s">
        <v>28</v>
      </c>
      <c r="H26" s="56" t="s">
        <v>29</v>
      </c>
      <c r="I26" s="56" t="s">
        <v>30</v>
      </c>
      <c r="J26" s="57" t="s">
        <v>31</v>
      </c>
      <c r="K26" s="58" t="s">
        <v>32</v>
      </c>
      <c r="L26" s="56" t="s">
        <v>33</v>
      </c>
      <c r="M26" s="56" t="s">
        <v>34</v>
      </c>
      <c r="N26" s="56" t="s">
        <v>35</v>
      </c>
      <c r="O26" s="56" t="s">
        <v>36</v>
      </c>
      <c r="P26" s="56" t="s">
        <v>37</v>
      </c>
      <c r="Q26" s="57" t="s">
        <v>38</v>
      </c>
    </row>
    <row r="27" spans="1:17" x14ac:dyDescent="0.3">
      <c r="A27" s="59" t="s">
        <v>39</v>
      </c>
      <c r="B27" s="60"/>
      <c r="C27" s="61"/>
      <c r="D27" s="62">
        <v>1</v>
      </c>
      <c r="E27" s="63"/>
      <c r="F27" s="64"/>
      <c r="G27" s="65"/>
      <c r="H27" s="66">
        <f>E27</f>
        <v>0</v>
      </c>
      <c r="I27" s="66">
        <f>F27</f>
        <v>0</v>
      </c>
      <c r="J27" s="67">
        <f>G27</f>
        <v>0</v>
      </c>
      <c r="K27" s="63"/>
      <c r="L27" s="64" t="str">
        <f>IF(C27="Kapitaalloos","nvt"," ")</f>
        <v xml:space="preserve"> </v>
      </c>
      <c r="M27" s="64" t="str">
        <f>IF(C27="Kapitaalloos","nvt"," ")</f>
        <v xml:space="preserve"> </v>
      </c>
      <c r="N27" s="64" t="str">
        <f>IF(C27="Kapitaalloos","nvt"," ")</f>
        <v xml:space="preserve"> </v>
      </c>
      <c r="O27" s="64" t="str">
        <f>IF(C27="Kapitaalhoudend","nvt"," ")</f>
        <v xml:space="preserve"> </v>
      </c>
      <c r="P27" s="64" t="str">
        <f t="shared" ref="P27:P44" si="0">IF(C27="Kapitaalhoudend","nvt"," ")</f>
        <v xml:space="preserve"> </v>
      </c>
      <c r="Q27" s="68" t="str">
        <f>IF(C27="Kapitaalhoudend","nvt"," ")</f>
        <v xml:space="preserve"> </v>
      </c>
    </row>
    <row r="28" spans="1:17" x14ac:dyDescent="0.3">
      <c r="A28" s="69" t="s">
        <v>40</v>
      </c>
      <c r="B28" s="70"/>
      <c r="C28" s="71"/>
      <c r="D28" s="72"/>
      <c r="E28" s="73"/>
      <c r="F28" s="74"/>
      <c r="G28" s="75"/>
      <c r="H28" s="66">
        <f t="shared" ref="H28:H29" si="1">IF(D28&gt;50%,E28,IF(D28&gt;24.99%,D28*E28,0))</f>
        <v>0</v>
      </c>
      <c r="I28" s="66">
        <f t="shared" ref="I28:I29" si="2">IF(D28&gt;50%,F28,IF(D28&gt;24.99%,D28*F28,0))</f>
        <v>0</v>
      </c>
      <c r="J28" s="67">
        <f t="shared" ref="J28:J29" si="3">IF(D28&gt;50%,G28,IF(D28&gt;24.99%,D28*G28,0))</f>
        <v>0</v>
      </c>
      <c r="K28" s="73"/>
      <c r="L28" s="74" t="str">
        <f>IF(C28="Kapitaalloos","nvt"," ")</f>
        <v xml:space="preserve"> </v>
      </c>
      <c r="M28" s="74" t="str">
        <f t="shared" ref="M28:M44" si="4">IF(C28="Kapitaalloos","nvt"," ")</f>
        <v xml:space="preserve"> </v>
      </c>
      <c r="N28" s="74" t="str">
        <f t="shared" ref="N28:N44" si="5">IF(C28="Kapitaalloos","nvt"," ")</f>
        <v xml:space="preserve"> </v>
      </c>
      <c r="O28" s="74" t="str">
        <f t="shared" ref="O28:O44" si="6">IF(C28="Kapitaalhoudend","nvt"," ")</f>
        <v xml:space="preserve"> </v>
      </c>
      <c r="P28" s="74" t="str">
        <f t="shared" si="0"/>
        <v xml:space="preserve"> </v>
      </c>
      <c r="Q28" s="76" t="str">
        <f t="shared" ref="Q28:Q44" si="7">IF(C28="Kapitaalhoudend","nvt"," ")</f>
        <v xml:space="preserve"> </v>
      </c>
    </row>
    <row r="29" spans="1:17" x14ac:dyDescent="0.3">
      <c r="A29" s="69" t="s">
        <v>40</v>
      </c>
      <c r="B29" s="77"/>
      <c r="C29" s="71"/>
      <c r="D29" s="72"/>
      <c r="E29" s="73"/>
      <c r="F29" s="74"/>
      <c r="G29" s="75"/>
      <c r="H29" s="66">
        <f t="shared" si="1"/>
        <v>0</v>
      </c>
      <c r="I29" s="66">
        <f t="shared" si="2"/>
        <v>0</v>
      </c>
      <c r="J29" s="67">
        <f t="shared" si="3"/>
        <v>0</v>
      </c>
      <c r="K29" s="73"/>
      <c r="L29" s="74" t="str">
        <f t="shared" ref="L29:L44" si="8">IF(C29="Kapitaalloos","nvt"," ")</f>
        <v xml:space="preserve"> </v>
      </c>
      <c r="M29" s="74" t="str">
        <f t="shared" si="4"/>
        <v xml:space="preserve"> </v>
      </c>
      <c r="N29" s="74" t="str">
        <f t="shared" si="5"/>
        <v xml:space="preserve"> </v>
      </c>
      <c r="O29" s="74" t="str">
        <f t="shared" si="6"/>
        <v xml:space="preserve"> </v>
      </c>
      <c r="P29" s="74" t="str">
        <f t="shared" si="0"/>
        <v xml:space="preserve"> </v>
      </c>
      <c r="Q29" s="76" t="str">
        <f t="shared" si="7"/>
        <v xml:space="preserve"> </v>
      </c>
    </row>
    <row r="30" spans="1:17" x14ac:dyDescent="0.3">
      <c r="A30" s="69" t="s">
        <v>40</v>
      </c>
      <c r="B30" s="77"/>
      <c r="C30" s="71"/>
      <c r="D30" s="72"/>
      <c r="E30" s="73"/>
      <c r="F30" s="74"/>
      <c r="G30" s="75"/>
      <c r="H30" s="66">
        <f t="shared" ref="H30:H44" si="9">IF(D30&gt;50%,E30,IF(D30&gt;24.99%,D30*E30,0))</f>
        <v>0</v>
      </c>
      <c r="I30" s="66">
        <f t="shared" ref="I30:I44" si="10">IF(D30&gt;50%,F30,IF(D30&gt;24.99%,D30*F30,0))</f>
        <v>0</v>
      </c>
      <c r="J30" s="67">
        <f t="shared" ref="J30:J44" si="11">IF(D30&gt;50%,G30,IF(D30&gt;24.99%,D30*G30,0))</f>
        <v>0</v>
      </c>
      <c r="K30" s="73"/>
      <c r="L30" s="74" t="str">
        <f t="shared" si="8"/>
        <v xml:space="preserve"> </v>
      </c>
      <c r="M30" s="74" t="str">
        <f t="shared" si="4"/>
        <v xml:space="preserve"> </v>
      </c>
      <c r="N30" s="74" t="str">
        <f t="shared" si="5"/>
        <v xml:space="preserve"> </v>
      </c>
      <c r="O30" s="74" t="str">
        <f t="shared" si="6"/>
        <v xml:space="preserve"> </v>
      </c>
      <c r="P30" s="74" t="str">
        <f t="shared" si="0"/>
        <v xml:space="preserve"> </v>
      </c>
      <c r="Q30" s="76" t="str">
        <f t="shared" si="7"/>
        <v xml:space="preserve"> </v>
      </c>
    </row>
    <row r="31" spans="1:17" x14ac:dyDescent="0.3">
      <c r="A31" s="69" t="s">
        <v>40</v>
      </c>
      <c r="B31" s="77"/>
      <c r="C31" s="71"/>
      <c r="D31" s="72"/>
      <c r="E31" s="73"/>
      <c r="F31" s="74"/>
      <c r="G31" s="75"/>
      <c r="H31" s="66">
        <f t="shared" si="9"/>
        <v>0</v>
      </c>
      <c r="I31" s="66">
        <f t="shared" si="10"/>
        <v>0</v>
      </c>
      <c r="J31" s="67">
        <f t="shared" si="11"/>
        <v>0</v>
      </c>
      <c r="K31" s="73"/>
      <c r="L31" s="74" t="str">
        <f t="shared" ref="L31:L37" si="12">IF(C31="Kapitaalloos","nvt"," ")</f>
        <v xml:space="preserve"> </v>
      </c>
      <c r="M31" s="74" t="str">
        <f t="shared" ref="M31:M37" si="13">IF(C31="Kapitaalloos","nvt"," ")</f>
        <v xml:space="preserve"> </v>
      </c>
      <c r="N31" s="74" t="str">
        <f t="shared" ref="N31:N37" si="14">IF(C31="Kapitaalloos","nvt"," ")</f>
        <v xml:space="preserve"> </v>
      </c>
      <c r="O31" s="74" t="str">
        <f t="shared" ref="O31:O37" si="15">IF(C31="Kapitaalhoudend","nvt"," ")</f>
        <v xml:space="preserve"> </v>
      </c>
      <c r="P31" s="74" t="str">
        <f t="shared" ref="P31:P37" si="16">IF(C31="Kapitaalhoudend","nvt"," ")</f>
        <v xml:space="preserve"> </v>
      </c>
      <c r="Q31" s="76" t="str">
        <f t="shared" ref="Q31:Q37" si="17">IF(C31="Kapitaalhoudend","nvt"," ")</f>
        <v xml:space="preserve"> </v>
      </c>
    </row>
    <row r="32" spans="1:17" x14ac:dyDescent="0.3">
      <c r="A32" s="69" t="s">
        <v>40</v>
      </c>
      <c r="B32" s="77"/>
      <c r="C32" s="71"/>
      <c r="D32" s="72"/>
      <c r="E32" s="73"/>
      <c r="F32" s="74"/>
      <c r="G32" s="75"/>
      <c r="H32" s="66">
        <f t="shared" ref="H32:H37" si="18">IF(D32&gt;50%,E32,IF(D32&gt;24.99%,D32*E32,0))</f>
        <v>0</v>
      </c>
      <c r="I32" s="66">
        <f t="shared" ref="I32:I37" si="19">IF(D32&gt;50%,F32,IF(D32&gt;24.99%,D32*F32,0))</f>
        <v>0</v>
      </c>
      <c r="J32" s="67">
        <f t="shared" ref="J32:J37" si="20">IF(D32&gt;50%,G32,IF(D32&gt;24.99%,D32*G32,0))</f>
        <v>0</v>
      </c>
      <c r="K32" s="73"/>
      <c r="L32" s="74" t="str">
        <f t="shared" si="12"/>
        <v xml:space="preserve"> </v>
      </c>
      <c r="M32" s="74" t="str">
        <f t="shared" si="13"/>
        <v xml:space="preserve"> </v>
      </c>
      <c r="N32" s="74" t="str">
        <f t="shared" si="14"/>
        <v xml:space="preserve"> </v>
      </c>
      <c r="O32" s="74" t="str">
        <f t="shared" si="15"/>
        <v xml:space="preserve"> </v>
      </c>
      <c r="P32" s="74" t="str">
        <f t="shared" si="16"/>
        <v xml:space="preserve"> </v>
      </c>
      <c r="Q32" s="76" t="str">
        <f t="shared" si="17"/>
        <v xml:space="preserve"> </v>
      </c>
    </row>
    <row r="33" spans="1:17" x14ac:dyDescent="0.3">
      <c r="A33" s="69" t="s">
        <v>40</v>
      </c>
      <c r="B33" s="77"/>
      <c r="C33" s="71"/>
      <c r="D33" s="72"/>
      <c r="E33" s="73"/>
      <c r="F33" s="74"/>
      <c r="G33" s="75"/>
      <c r="H33" s="66">
        <f t="shared" si="18"/>
        <v>0</v>
      </c>
      <c r="I33" s="66">
        <f t="shared" si="19"/>
        <v>0</v>
      </c>
      <c r="J33" s="67">
        <f t="shared" si="20"/>
        <v>0</v>
      </c>
      <c r="K33" s="73"/>
      <c r="L33" s="74" t="str">
        <f t="shared" si="12"/>
        <v xml:space="preserve"> </v>
      </c>
      <c r="M33" s="74" t="str">
        <f t="shared" si="13"/>
        <v xml:space="preserve"> </v>
      </c>
      <c r="N33" s="74" t="str">
        <f t="shared" si="14"/>
        <v xml:space="preserve"> </v>
      </c>
      <c r="O33" s="74" t="str">
        <f t="shared" si="15"/>
        <v xml:space="preserve"> </v>
      </c>
      <c r="P33" s="74" t="str">
        <f t="shared" si="16"/>
        <v xml:space="preserve"> </v>
      </c>
      <c r="Q33" s="76" t="str">
        <f t="shared" si="17"/>
        <v xml:space="preserve"> </v>
      </c>
    </row>
    <row r="34" spans="1:17" x14ac:dyDescent="0.3">
      <c r="A34" s="69" t="s">
        <v>40</v>
      </c>
      <c r="B34" s="77"/>
      <c r="C34" s="71"/>
      <c r="D34" s="72"/>
      <c r="E34" s="73"/>
      <c r="F34" s="74"/>
      <c r="G34" s="75"/>
      <c r="H34" s="66">
        <f t="shared" si="18"/>
        <v>0</v>
      </c>
      <c r="I34" s="66">
        <f t="shared" si="19"/>
        <v>0</v>
      </c>
      <c r="J34" s="67">
        <f t="shared" si="20"/>
        <v>0</v>
      </c>
      <c r="K34" s="73"/>
      <c r="L34" s="74" t="str">
        <f t="shared" si="12"/>
        <v xml:space="preserve"> </v>
      </c>
      <c r="M34" s="74" t="str">
        <f t="shared" si="13"/>
        <v xml:space="preserve"> </v>
      </c>
      <c r="N34" s="74" t="str">
        <f t="shared" si="14"/>
        <v xml:space="preserve"> </v>
      </c>
      <c r="O34" s="74" t="str">
        <f t="shared" si="15"/>
        <v xml:space="preserve"> </v>
      </c>
      <c r="P34" s="74" t="str">
        <f t="shared" si="16"/>
        <v xml:space="preserve"> </v>
      </c>
      <c r="Q34" s="76" t="str">
        <f t="shared" si="17"/>
        <v xml:space="preserve"> </v>
      </c>
    </row>
    <row r="35" spans="1:17" x14ac:dyDescent="0.3">
      <c r="A35" s="69" t="s">
        <v>40</v>
      </c>
      <c r="B35" s="77"/>
      <c r="C35" s="71"/>
      <c r="D35" s="72"/>
      <c r="E35" s="73"/>
      <c r="F35" s="74"/>
      <c r="G35" s="75"/>
      <c r="H35" s="66">
        <f t="shared" si="18"/>
        <v>0</v>
      </c>
      <c r="I35" s="66">
        <f t="shared" si="19"/>
        <v>0</v>
      </c>
      <c r="J35" s="67">
        <f t="shared" si="20"/>
        <v>0</v>
      </c>
      <c r="K35" s="73"/>
      <c r="L35" s="74" t="str">
        <f t="shared" si="12"/>
        <v xml:space="preserve"> </v>
      </c>
      <c r="M35" s="74" t="str">
        <f t="shared" si="13"/>
        <v xml:space="preserve"> </v>
      </c>
      <c r="N35" s="74" t="str">
        <f t="shared" si="14"/>
        <v xml:space="preserve"> </v>
      </c>
      <c r="O35" s="74" t="str">
        <f t="shared" si="15"/>
        <v xml:space="preserve"> </v>
      </c>
      <c r="P35" s="74" t="str">
        <f t="shared" si="16"/>
        <v xml:space="preserve"> </v>
      </c>
      <c r="Q35" s="76" t="str">
        <f t="shared" si="17"/>
        <v xml:space="preserve"> </v>
      </c>
    </row>
    <row r="36" spans="1:17" x14ac:dyDescent="0.3">
      <c r="A36" s="69" t="s">
        <v>40</v>
      </c>
      <c r="B36" s="77"/>
      <c r="C36" s="71"/>
      <c r="D36" s="72"/>
      <c r="E36" s="73"/>
      <c r="F36" s="74"/>
      <c r="G36" s="75"/>
      <c r="H36" s="66">
        <f t="shared" si="18"/>
        <v>0</v>
      </c>
      <c r="I36" s="66">
        <f t="shared" si="19"/>
        <v>0</v>
      </c>
      <c r="J36" s="67">
        <f t="shared" si="20"/>
        <v>0</v>
      </c>
      <c r="K36" s="73"/>
      <c r="L36" s="74" t="str">
        <f t="shared" si="12"/>
        <v xml:space="preserve"> </v>
      </c>
      <c r="M36" s="74" t="str">
        <f t="shared" si="13"/>
        <v xml:space="preserve"> </v>
      </c>
      <c r="N36" s="74" t="str">
        <f t="shared" si="14"/>
        <v xml:space="preserve"> </v>
      </c>
      <c r="O36" s="74" t="str">
        <f t="shared" si="15"/>
        <v xml:space="preserve"> </v>
      </c>
      <c r="P36" s="74" t="str">
        <f t="shared" si="16"/>
        <v xml:space="preserve"> </v>
      </c>
      <c r="Q36" s="76" t="str">
        <f t="shared" si="17"/>
        <v xml:space="preserve"> </v>
      </c>
    </row>
    <row r="37" spans="1:17" x14ac:dyDescent="0.3">
      <c r="A37" s="69" t="s">
        <v>40</v>
      </c>
      <c r="B37" s="77"/>
      <c r="C37" s="71"/>
      <c r="D37" s="72"/>
      <c r="E37" s="73"/>
      <c r="F37" s="74"/>
      <c r="G37" s="75"/>
      <c r="H37" s="66">
        <f t="shared" si="18"/>
        <v>0</v>
      </c>
      <c r="I37" s="66">
        <f t="shared" si="19"/>
        <v>0</v>
      </c>
      <c r="J37" s="67">
        <f t="shared" si="20"/>
        <v>0</v>
      </c>
      <c r="K37" s="73"/>
      <c r="L37" s="74" t="str">
        <f t="shared" si="12"/>
        <v xml:space="preserve"> </v>
      </c>
      <c r="M37" s="74" t="str">
        <f t="shared" si="13"/>
        <v xml:space="preserve"> </v>
      </c>
      <c r="N37" s="74" t="str">
        <f t="shared" si="14"/>
        <v xml:space="preserve"> </v>
      </c>
      <c r="O37" s="74" t="str">
        <f t="shared" si="15"/>
        <v xml:space="preserve"> </v>
      </c>
      <c r="P37" s="74" t="str">
        <f t="shared" si="16"/>
        <v xml:space="preserve"> </v>
      </c>
      <c r="Q37" s="76" t="str">
        <f t="shared" si="17"/>
        <v xml:space="preserve"> </v>
      </c>
    </row>
    <row r="38" spans="1:17" x14ac:dyDescent="0.3">
      <c r="A38" s="69" t="s">
        <v>40</v>
      </c>
      <c r="B38" s="77"/>
      <c r="C38" s="71"/>
      <c r="D38" s="72"/>
      <c r="E38" s="73"/>
      <c r="F38" s="74"/>
      <c r="G38" s="75"/>
      <c r="H38" s="66">
        <f t="shared" si="9"/>
        <v>0</v>
      </c>
      <c r="I38" s="66">
        <f t="shared" si="10"/>
        <v>0</v>
      </c>
      <c r="J38" s="67">
        <f t="shared" si="11"/>
        <v>0</v>
      </c>
      <c r="K38" s="73"/>
      <c r="L38" s="74" t="str">
        <f t="shared" si="8"/>
        <v xml:space="preserve"> </v>
      </c>
      <c r="M38" s="74" t="str">
        <f t="shared" si="4"/>
        <v xml:space="preserve"> </v>
      </c>
      <c r="N38" s="74" t="str">
        <f t="shared" si="5"/>
        <v xml:space="preserve"> </v>
      </c>
      <c r="O38" s="74" t="str">
        <f t="shared" si="6"/>
        <v xml:space="preserve"> </v>
      </c>
      <c r="P38" s="74" t="str">
        <f t="shared" si="0"/>
        <v xml:space="preserve"> </v>
      </c>
      <c r="Q38" s="76" t="str">
        <f t="shared" si="7"/>
        <v xml:space="preserve"> </v>
      </c>
    </row>
    <row r="39" spans="1:17" x14ac:dyDescent="0.3">
      <c r="A39" s="69" t="s">
        <v>40</v>
      </c>
      <c r="B39" s="77"/>
      <c r="C39" s="71"/>
      <c r="D39" s="72"/>
      <c r="E39" s="73"/>
      <c r="F39" s="74"/>
      <c r="G39" s="75"/>
      <c r="H39" s="66">
        <f t="shared" si="9"/>
        <v>0</v>
      </c>
      <c r="I39" s="66">
        <f t="shared" si="10"/>
        <v>0</v>
      </c>
      <c r="J39" s="67">
        <f t="shared" si="11"/>
        <v>0</v>
      </c>
      <c r="K39" s="73"/>
      <c r="L39" s="74" t="str">
        <f t="shared" si="8"/>
        <v xml:space="preserve"> </v>
      </c>
      <c r="M39" s="74" t="str">
        <f t="shared" si="4"/>
        <v xml:space="preserve"> </v>
      </c>
      <c r="N39" s="74" t="str">
        <f t="shared" si="5"/>
        <v xml:space="preserve"> </v>
      </c>
      <c r="O39" s="74" t="str">
        <f t="shared" si="6"/>
        <v xml:space="preserve"> </v>
      </c>
      <c r="P39" s="74" t="str">
        <f t="shared" si="0"/>
        <v xml:space="preserve"> </v>
      </c>
      <c r="Q39" s="76" t="str">
        <f t="shared" si="7"/>
        <v xml:space="preserve"> </v>
      </c>
    </row>
    <row r="40" spans="1:17" x14ac:dyDescent="0.3">
      <c r="A40" s="69" t="s">
        <v>40</v>
      </c>
      <c r="B40" s="77"/>
      <c r="C40" s="71"/>
      <c r="D40" s="72"/>
      <c r="E40" s="73"/>
      <c r="F40" s="74"/>
      <c r="G40" s="75"/>
      <c r="H40" s="66">
        <f t="shared" si="9"/>
        <v>0</v>
      </c>
      <c r="I40" s="66">
        <f t="shared" si="10"/>
        <v>0</v>
      </c>
      <c r="J40" s="67">
        <f t="shared" si="11"/>
        <v>0</v>
      </c>
      <c r="K40" s="73"/>
      <c r="L40" s="74" t="str">
        <f t="shared" si="8"/>
        <v xml:space="preserve"> </v>
      </c>
      <c r="M40" s="74" t="str">
        <f t="shared" si="4"/>
        <v xml:space="preserve"> </v>
      </c>
      <c r="N40" s="74" t="str">
        <f t="shared" si="5"/>
        <v xml:space="preserve"> </v>
      </c>
      <c r="O40" s="74" t="str">
        <f t="shared" si="6"/>
        <v xml:space="preserve"> </v>
      </c>
      <c r="P40" s="74" t="str">
        <f t="shared" si="0"/>
        <v xml:space="preserve"> </v>
      </c>
      <c r="Q40" s="76" t="str">
        <f t="shared" si="7"/>
        <v xml:space="preserve"> </v>
      </c>
    </row>
    <row r="41" spans="1:17" x14ac:dyDescent="0.3">
      <c r="A41" s="69" t="s">
        <v>40</v>
      </c>
      <c r="B41" s="77"/>
      <c r="C41" s="71"/>
      <c r="D41" s="72"/>
      <c r="E41" s="73"/>
      <c r="F41" s="74"/>
      <c r="G41" s="75"/>
      <c r="H41" s="66">
        <f t="shared" si="9"/>
        <v>0</v>
      </c>
      <c r="I41" s="66">
        <f t="shared" si="10"/>
        <v>0</v>
      </c>
      <c r="J41" s="67">
        <f t="shared" si="11"/>
        <v>0</v>
      </c>
      <c r="K41" s="73"/>
      <c r="L41" s="74" t="str">
        <f t="shared" si="8"/>
        <v xml:space="preserve"> </v>
      </c>
      <c r="M41" s="74" t="str">
        <f t="shared" si="4"/>
        <v xml:space="preserve"> </v>
      </c>
      <c r="N41" s="74" t="str">
        <f t="shared" si="5"/>
        <v xml:space="preserve"> </v>
      </c>
      <c r="O41" s="74" t="str">
        <f t="shared" si="6"/>
        <v xml:space="preserve"> </v>
      </c>
      <c r="P41" s="74" t="str">
        <f t="shared" si="0"/>
        <v xml:space="preserve"> </v>
      </c>
      <c r="Q41" s="76" t="str">
        <f t="shared" si="7"/>
        <v xml:space="preserve"> </v>
      </c>
    </row>
    <row r="42" spans="1:17" x14ac:dyDescent="0.3">
      <c r="A42" s="69" t="s">
        <v>40</v>
      </c>
      <c r="B42" s="77"/>
      <c r="C42" s="71"/>
      <c r="D42" s="72"/>
      <c r="E42" s="73"/>
      <c r="F42" s="74"/>
      <c r="G42" s="75"/>
      <c r="H42" s="66">
        <f t="shared" si="9"/>
        <v>0</v>
      </c>
      <c r="I42" s="66">
        <f t="shared" si="10"/>
        <v>0</v>
      </c>
      <c r="J42" s="67">
        <f t="shared" si="11"/>
        <v>0</v>
      </c>
      <c r="K42" s="73"/>
      <c r="L42" s="74" t="str">
        <f t="shared" si="8"/>
        <v xml:space="preserve"> </v>
      </c>
      <c r="M42" s="74" t="str">
        <f t="shared" si="4"/>
        <v xml:space="preserve"> </v>
      </c>
      <c r="N42" s="74" t="str">
        <f t="shared" si="5"/>
        <v xml:space="preserve"> </v>
      </c>
      <c r="O42" s="74" t="str">
        <f t="shared" si="6"/>
        <v xml:space="preserve"> </v>
      </c>
      <c r="P42" s="74" t="str">
        <f t="shared" si="0"/>
        <v xml:space="preserve"> </v>
      </c>
      <c r="Q42" s="76" t="str">
        <f t="shared" si="7"/>
        <v xml:space="preserve"> </v>
      </c>
    </row>
    <row r="43" spans="1:17" x14ac:dyDescent="0.3">
      <c r="A43" s="69" t="s">
        <v>40</v>
      </c>
      <c r="B43" s="77"/>
      <c r="C43" s="71"/>
      <c r="D43" s="72"/>
      <c r="E43" s="73"/>
      <c r="F43" s="74"/>
      <c r="G43" s="75"/>
      <c r="H43" s="66">
        <f t="shared" si="9"/>
        <v>0</v>
      </c>
      <c r="I43" s="66">
        <f t="shared" si="10"/>
        <v>0</v>
      </c>
      <c r="J43" s="67">
        <f t="shared" si="11"/>
        <v>0</v>
      </c>
      <c r="K43" s="73"/>
      <c r="L43" s="74" t="str">
        <f t="shared" si="8"/>
        <v xml:space="preserve"> </v>
      </c>
      <c r="M43" s="74" t="str">
        <f t="shared" si="4"/>
        <v xml:space="preserve"> </v>
      </c>
      <c r="N43" s="74" t="str">
        <f t="shared" si="5"/>
        <v xml:space="preserve"> </v>
      </c>
      <c r="O43" s="74" t="str">
        <f t="shared" si="6"/>
        <v xml:space="preserve"> </v>
      </c>
      <c r="P43" s="74" t="str">
        <f t="shared" si="0"/>
        <v xml:space="preserve"> </v>
      </c>
      <c r="Q43" s="76" t="str">
        <f t="shared" si="7"/>
        <v xml:space="preserve"> </v>
      </c>
    </row>
    <row r="44" spans="1:17" ht="15" thickBot="1" x14ac:dyDescent="0.35">
      <c r="A44" s="69" t="s">
        <v>40</v>
      </c>
      <c r="B44" s="78"/>
      <c r="C44" s="79"/>
      <c r="D44" s="80"/>
      <c r="E44" s="81"/>
      <c r="F44" s="82"/>
      <c r="G44" s="83"/>
      <c r="H44" s="66">
        <f t="shared" si="9"/>
        <v>0</v>
      </c>
      <c r="I44" s="66">
        <f t="shared" si="10"/>
        <v>0</v>
      </c>
      <c r="J44" s="67">
        <f t="shared" si="11"/>
        <v>0</v>
      </c>
      <c r="K44" s="81"/>
      <c r="L44" s="82" t="str">
        <f t="shared" si="8"/>
        <v xml:space="preserve"> </v>
      </c>
      <c r="M44" s="82" t="str">
        <f t="shared" si="4"/>
        <v xml:space="preserve"> </v>
      </c>
      <c r="N44" s="82" t="str">
        <f t="shared" si="5"/>
        <v xml:space="preserve"> </v>
      </c>
      <c r="O44" s="82" t="str">
        <f t="shared" si="6"/>
        <v xml:space="preserve"> </v>
      </c>
      <c r="P44" s="82" t="str">
        <f t="shared" si="0"/>
        <v xml:space="preserve"> </v>
      </c>
      <c r="Q44" s="84" t="str">
        <f t="shared" si="7"/>
        <v xml:space="preserve"> </v>
      </c>
    </row>
    <row r="45" spans="1:17" ht="15" thickBot="1" x14ac:dyDescent="0.35">
      <c r="A45" s="85" t="s">
        <v>41</v>
      </c>
      <c r="B45" s="86"/>
      <c r="C45" s="86"/>
      <c r="D45" s="87"/>
      <c r="E45" s="88">
        <f t="shared" ref="E45:J45" si="21">SUM(E27:E44)</f>
        <v>0</v>
      </c>
      <c r="F45" s="89">
        <f t="shared" si="21"/>
        <v>0</v>
      </c>
      <c r="G45" s="90">
        <f t="shared" si="21"/>
        <v>0</v>
      </c>
      <c r="H45" s="91">
        <f t="shared" si="21"/>
        <v>0</v>
      </c>
      <c r="I45" s="92">
        <f t="shared" si="21"/>
        <v>0</v>
      </c>
      <c r="J45" s="93">
        <f t="shared" si="21"/>
        <v>0</v>
      </c>
      <c r="K45" s="88">
        <f t="shared" ref="K45:Q45" si="22">SUMIF($D$27:$D$44,"&gt;50%",K27:K44)</f>
        <v>0</v>
      </c>
      <c r="L45" s="89">
        <f>SUMIF($D$27:$D$44,"&gt;50%",L27:L44)</f>
        <v>0</v>
      </c>
      <c r="M45" s="89">
        <f t="shared" si="22"/>
        <v>0</v>
      </c>
      <c r="N45" s="89">
        <f t="shared" si="22"/>
        <v>0</v>
      </c>
      <c r="O45" s="89">
        <f t="shared" si="22"/>
        <v>0</v>
      </c>
      <c r="P45" s="89">
        <f t="shared" si="22"/>
        <v>0</v>
      </c>
      <c r="Q45" s="94">
        <f t="shared" si="22"/>
        <v>0</v>
      </c>
    </row>
    <row r="46" spans="1:17" ht="15" thickBot="1" x14ac:dyDescent="0.35">
      <c r="A46" s="45"/>
      <c r="B46" s="45"/>
      <c r="C46" s="45"/>
      <c r="D46" s="95"/>
      <c r="E46" s="96"/>
      <c r="F46" s="96"/>
      <c r="G46" s="96"/>
      <c r="H46" s="97"/>
      <c r="I46" s="97"/>
      <c r="J46" s="97"/>
      <c r="K46" s="98"/>
      <c r="L46" s="98"/>
      <c r="M46" s="99"/>
      <c r="N46" s="99"/>
      <c r="O46" s="99"/>
      <c r="P46" s="99"/>
      <c r="Q46" s="99"/>
    </row>
    <row r="47" spans="1:17" ht="15" thickBot="1" x14ac:dyDescent="0.35">
      <c r="A47" s="85" t="s">
        <v>42</v>
      </c>
      <c r="B47" s="100" t="str">
        <f>IF(J45&gt;249.99,"GO",IF(AND(H45&gt;43000000,I45&gt;50000000),"GO",IF(J45&gt;49.99,"MO",IF(AND(H45&gt;10000000,I45&gt;10000000),"MO",IF(AND(H45=0,I45=0,J45=0),"","KO")))))</f>
        <v/>
      </c>
      <c r="C47" s="45"/>
      <c r="D47" s="95"/>
      <c r="E47" s="96"/>
      <c r="F47" s="96"/>
      <c r="G47" s="96"/>
      <c r="H47" s="97"/>
      <c r="I47" s="97"/>
      <c r="J47" s="97"/>
      <c r="K47" s="98"/>
      <c r="L47" s="98"/>
      <c r="M47" s="99"/>
      <c r="N47" s="99"/>
      <c r="O47" s="99"/>
      <c r="P47" s="99"/>
      <c r="Q47" s="99"/>
    </row>
    <row r="48" spans="1:17" ht="15" thickBot="1" x14ac:dyDescent="0.35">
      <c r="A48" s="45"/>
      <c r="B48" s="45"/>
      <c r="C48" s="45"/>
      <c r="D48" s="95"/>
      <c r="E48" s="96"/>
      <c r="F48" s="96"/>
      <c r="G48" s="96"/>
      <c r="H48" s="97"/>
      <c r="I48" s="97"/>
      <c r="J48" s="97"/>
      <c r="K48" s="98"/>
      <c r="L48" s="98"/>
      <c r="M48" s="99"/>
      <c r="N48" s="99"/>
      <c r="O48" s="99"/>
      <c r="P48" s="99"/>
      <c r="Q48" s="99"/>
    </row>
    <row r="49" spans="1:17" ht="15" thickBot="1" x14ac:dyDescent="0.35">
      <c r="A49" s="159" t="s">
        <v>43</v>
      </c>
      <c r="B49" s="160"/>
      <c r="C49" s="45"/>
      <c r="D49" s="95"/>
      <c r="E49" s="96"/>
      <c r="F49" s="96"/>
      <c r="G49" s="96"/>
      <c r="H49" s="97"/>
      <c r="I49" s="97"/>
      <c r="L49" s="98"/>
      <c r="M49" s="99"/>
      <c r="N49" s="99"/>
      <c r="O49" s="99"/>
      <c r="P49" s="99"/>
      <c r="Q49" s="99"/>
    </row>
    <row r="50" spans="1:17" x14ac:dyDescent="0.3">
      <c r="A50" s="101" t="s">
        <v>44</v>
      </c>
      <c r="B50" s="102">
        <f>K45+L45+P45+Q45</f>
        <v>0</v>
      </c>
      <c r="C50" s="45"/>
      <c r="D50" s="95"/>
      <c r="E50" s="96"/>
      <c r="F50" s="96"/>
      <c r="G50" s="96"/>
      <c r="H50" s="97"/>
      <c r="I50" s="97"/>
      <c r="L50" s="98"/>
      <c r="M50" s="99"/>
      <c r="N50" s="99"/>
      <c r="O50" s="99"/>
      <c r="P50" s="99"/>
      <c r="Q50" s="99"/>
    </row>
    <row r="51" spans="1:17" x14ac:dyDescent="0.3">
      <c r="A51" s="101" t="s">
        <v>45</v>
      </c>
      <c r="B51" s="102">
        <f>M45+N45+O45+P45+Q45</f>
        <v>0</v>
      </c>
      <c r="D51" s="103"/>
      <c r="E51" s="104"/>
      <c r="F51" s="104"/>
      <c r="G51" s="104"/>
      <c r="H51" s="105"/>
      <c r="I51" s="105"/>
    </row>
    <row r="52" spans="1:17" x14ac:dyDescent="0.3">
      <c r="A52" s="101" t="s">
        <v>46</v>
      </c>
      <c r="B52" s="106" t="str">
        <f>IFERROR(B50/B51,"")</f>
        <v/>
      </c>
      <c r="D52" s="103"/>
      <c r="E52" s="104"/>
      <c r="F52" s="104"/>
      <c r="G52" s="104"/>
      <c r="H52" s="105"/>
      <c r="I52" s="105"/>
      <c r="J52" s="107"/>
    </row>
    <row r="53" spans="1:17" ht="15" thickBot="1" x14ac:dyDescent="0.35">
      <c r="A53" s="108" t="s">
        <v>47</v>
      </c>
      <c r="B53" s="109" t="str">
        <f>IF(B52="","",IF(B52&lt;0.5,"OIM","geen OIM"))</f>
        <v/>
      </c>
      <c r="D53" s="103"/>
      <c r="E53" s="104"/>
      <c r="F53" s="104"/>
      <c r="G53" s="104"/>
      <c r="H53" s="105"/>
      <c r="I53" s="105"/>
      <c r="J53" s="107"/>
    </row>
    <row r="54" spans="1:17" s="49" customFormat="1" ht="15" thickBot="1" x14ac:dyDescent="0.35">
      <c r="A54" s="110"/>
      <c r="B54" s="111"/>
      <c r="D54" s="112"/>
      <c r="E54" s="113"/>
      <c r="F54" s="113"/>
      <c r="G54" s="113"/>
      <c r="H54" s="114"/>
      <c r="I54" s="114"/>
      <c r="J54" s="115"/>
    </row>
    <row r="55" spans="1:17" ht="15" thickBot="1" x14ac:dyDescent="0.35">
      <c r="A55" s="156" t="s">
        <v>20</v>
      </c>
      <c r="B55" s="157"/>
      <c r="C55" s="157"/>
      <c r="D55" s="158"/>
      <c r="E55" s="157" t="s">
        <v>21</v>
      </c>
      <c r="F55" s="161"/>
      <c r="G55" s="161"/>
      <c r="H55" s="161"/>
      <c r="I55" s="161"/>
      <c r="J55" s="162"/>
    </row>
    <row r="56" spans="1:17" ht="29.4" thickBot="1" x14ac:dyDescent="0.35">
      <c r="A56" s="52" t="s">
        <v>48</v>
      </c>
      <c r="B56" s="53" t="s">
        <v>24</v>
      </c>
      <c r="C56" s="54" t="s">
        <v>123</v>
      </c>
      <c r="D56" s="55" t="s">
        <v>25</v>
      </c>
      <c r="E56" s="116" t="s">
        <v>26</v>
      </c>
      <c r="F56" s="117" t="s">
        <v>27</v>
      </c>
      <c r="G56" s="118" t="s">
        <v>28</v>
      </c>
      <c r="H56" s="119" t="s">
        <v>29</v>
      </c>
      <c r="I56" s="120" t="s">
        <v>30</v>
      </c>
      <c r="J56" s="121" t="s">
        <v>31</v>
      </c>
    </row>
    <row r="57" spans="1:17" x14ac:dyDescent="0.3">
      <c r="A57" s="59" t="str">
        <f t="shared" ref="A57:A74" si="23">A27</f>
        <v>&lt;Vul naam steunaanvragende onderneming in&gt;</v>
      </c>
      <c r="B57" s="122" t="str">
        <f>IF(B27&gt;0,B27," ")</f>
        <v xml:space="preserve"> </v>
      </c>
      <c r="C57" s="122" t="str">
        <f>IF(C27&gt;0,C27," ")</f>
        <v xml:space="preserve"> </v>
      </c>
      <c r="D57" s="62">
        <f>IF(D27&gt;0,D27," ")</f>
        <v>1</v>
      </c>
      <c r="E57" s="123"/>
      <c r="F57" s="64"/>
      <c r="G57" s="124"/>
      <c r="H57" s="125">
        <f>E57</f>
        <v>0</v>
      </c>
      <c r="I57" s="66">
        <f>F57</f>
        <v>0</v>
      </c>
      <c r="J57" s="67">
        <f>G57</f>
        <v>0</v>
      </c>
    </row>
    <row r="58" spans="1:17" x14ac:dyDescent="0.3">
      <c r="A58" s="59" t="str">
        <f t="shared" si="23"/>
        <v>&lt;Vul naam verbonden of partneronderneming in&gt;</v>
      </c>
      <c r="B58" s="122" t="str">
        <f t="shared" ref="B58:D74" si="24">IF(B28&gt;0,B28," ")</f>
        <v xml:space="preserve"> </v>
      </c>
      <c r="C58" s="122" t="str">
        <f t="shared" si="24"/>
        <v xml:space="preserve"> </v>
      </c>
      <c r="D58" s="126" t="str">
        <f t="shared" si="24"/>
        <v xml:space="preserve"> </v>
      </c>
      <c r="E58" s="127"/>
      <c r="F58" s="74"/>
      <c r="G58" s="128"/>
      <c r="H58" s="125">
        <f t="shared" ref="H58:H71" si="25">IF(D58&gt;50%,E58,IF(D58&gt;24.99%,D58*E58,0))</f>
        <v>0</v>
      </c>
      <c r="I58" s="66">
        <f t="shared" ref="I58:I71" si="26">IF(D58&gt;50%,F58,IF(D58&gt;24.99%,D58*F58,0))</f>
        <v>0</v>
      </c>
      <c r="J58" s="67">
        <f t="shared" ref="J58:J71" si="27">IF(D58&gt;50%,G58,IF(D58&gt;24.99%,D58*G58,0))</f>
        <v>0</v>
      </c>
    </row>
    <row r="59" spans="1:17" x14ac:dyDescent="0.3">
      <c r="A59" s="59" t="str">
        <f t="shared" si="23"/>
        <v>&lt;Vul naam verbonden of partneronderneming in&gt;</v>
      </c>
      <c r="B59" s="122" t="str">
        <f t="shared" si="24"/>
        <v xml:space="preserve"> </v>
      </c>
      <c r="C59" s="122" t="str">
        <f t="shared" si="24"/>
        <v xml:space="preserve"> </v>
      </c>
      <c r="D59" s="126" t="str">
        <f t="shared" si="24"/>
        <v xml:space="preserve"> </v>
      </c>
      <c r="E59" s="127"/>
      <c r="F59" s="74"/>
      <c r="G59" s="128"/>
      <c r="H59" s="125">
        <f t="shared" si="25"/>
        <v>0</v>
      </c>
      <c r="I59" s="66">
        <f t="shared" si="26"/>
        <v>0</v>
      </c>
      <c r="J59" s="67">
        <f t="shared" si="27"/>
        <v>0</v>
      </c>
    </row>
    <row r="60" spans="1:17" x14ac:dyDescent="0.3">
      <c r="A60" s="59" t="str">
        <f t="shared" si="23"/>
        <v>&lt;Vul naam verbonden of partneronderneming in&gt;</v>
      </c>
      <c r="B60" s="122" t="str">
        <f t="shared" si="24"/>
        <v xml:space="preserve"> </v>
      </c>
      <c r="C60" s="122" t="str">
        <f t="shared" si="24"/>
        <v xml:space="preserve"> </v>
      </c>
      <c r="D60" s="126" t="str">
        <f t="shared" si="24"/>
        <v xml:space="preserve"> </v>
      </c>
      <c r="E60" s="127"/>
      <c r="F60" s="74"/>
      <c r="G60" s="128"/>
      <c r="H60" s="125">
        <f t="shared" si="25"/>
        <v>0</v>
      </c>
      <c r="I60" s="66">
        <f t="shared" si="26"/>
        <v>0</v>
      </c>
      <c r="J60" s="67">
        <f t="shared" si="27"/>
        <v>0</v>
      </c>
    </row>
    <row r="61" spans="1:17" x14ac:dyDescent="0.3">
      <c r="A61" s="59" t="str">
        <f t="shared" si="23"/>
        <v>&lt;Vul naam verbonden of partneronderneming in&gt;</v>
      </c>
      <c r="B61" s="122" t="str">
        <f t="shared" si="24"/>
        <v xml:space="preserve"> </v>
      </c>
      <c r="C61" s="122" t="str">
        <f t="shared" si="24"/>
        <v xml:space="preserve"> </v>
      </c>
      <c r="D61" s="126" t="str">
        <f t="shared" si="24"/>
        <v xml:space="preserve"> </v>
      </c>
      <c r="E61" s="127"/>
      <c r="F61" s="74"/>
      <c r="G61" s="128"/>
      <c r="H61" s="125">
        <f t="shared" si="25"/>
        <v>0</v>
      </c>
      <c r="I61" s="66">
        <f t="shared" si="26"/>
        <v>0</v>
      </c>
      <c r="J61" s="67">
        <f t="shared" si="27"/>
        <v>0</v>
      </c>
    </row>
    <row r="62" spans="1:17" x14ac:dyDescent="0.3">
      <c r="A62" s="59" t="str">
        <f t="shared" si="23"/>
        <v>&lt;Vul naam verbonden of partneronderneming in&gt;</v>
      </c>
      <c r="B62" s="122" t="str">
        <f t="shared" si="24"/>
        <v xml:space="preserve"> </v>
      </c>
      <c r="C62" s="122" t="str">
        <f t="shared" si="24"/>
        <v xml:space="preserve"> </v>
      </c>
      <c r="D62" s="126" t="str">
        <f t="shared" si="24"/>
        <v xml:space="preserve"> </v>
      </c>
      <c r="E62" s="127"/>
      <c r="F62" s="74"/>
      <c r="G62" s="128"/>
      <c r="H62" s="125">
        <f t="shared" ref="H62:H67" si="28">IF(D62&gt;50%,E62,IF(D62&gt;24.99%,D62*E62,0))</f>
        <v>0</v>
      </c>
      <c r="I62" s="66">
        <f t="shared" ref="I62:I67" si="29">IF(D62&gt;50%,F62,IF(D62&gt;24.99%,D62*F62,0))</f>
        <v>0</v>
      </c>
      <c r="J62" s="67">
        <f t="shared" ref="J62:J67" si="30">IF(D62&gt;50%,G62,IF(D62&gt;24.99%,D62*G62,0))</f>
        <v>0</v>
      </c>
    </row>
    <row r="63" spans="1:17" x14ac:dyDescent="0.3">
      <c r="A63" s="59" t="str">
        <f t="shared" si="23"/>
        <v>&lt;Vul naam verbonden of partneronderneming in&gt;</v>
      </c>
      <c r="B63" s="122" t="str">
        <f t="shared" si="24"/>
        <v xml:space="preserve"> </v>
      </c>
      <c r="C63" s="122" t="str">
        <f t="shared" si="24"/>
        <v xml:space="preserve"> </v>
      </c>
      <c r="D63" s="126" t="str">
        <f t="shared" si="24"/>
        <v xml:space="preserve"> </v>
      </c>
      <c r="E63" s="127"/>
      <c r="F63" s="74"/>
      <c r="G63" s="128"/>
      <c r="H63" s="125">
        <f t="shared" si="28"/>
        <v>0</v>
      </c>
      <c r="I63" s="66">
        <f t="shared" si="29"/>
        <v>0</v>
      </c>
      <c r="J63" s="67">
        <f t="shared" si="30"/>
        <v>0</v>
      </c>
    </row>
    <row r="64" spans="1:17" x14ac:dyDescent="0.3">
      <c r="A64" s="59" t="str">
        <f t="shared" si="23"/>
        <v>&lt;Vul naam verbonden of partneronderneming in&gt;</v>
      </c>
      <c r="B64" s="122" t="str">
        <f t="shared" si="24"/>
        <v xml:space="preserve"> </v>
      </c>
      <c r="C64" s="122" t="str">
        <f t="shared" si="24"/>
        <v xml:space="preserve"> </v>
      </c>
      <c r="D64" s="126" t="str">
        <f t="shared" si="24"/>
        <v xml:space="preserve"> </v>
      </c>
      <c r="E64" s="127"/>
      <c r="F64" s="74"/>
      <c r="G64" s="128"/>
      <c r="H64" s="125">
        <f t="shared" si="28"/>
        <v>0</v>
      </c>
      <c r="I64" s="66">
        <f t="shared" si="29"/>
        <v>0</v>
      </c>
      <c r="J64" s="67">
        <f t="shared" si="30"/>
        <v>0</v>
      </c>
    </row>
    <row r="65" spans="1:10" x14ac:dyDescent="0.3">
      <c r="A65" s="59" t="str">
        <f t="shared" si="23"/>
        <v>&lt;Vul naam verbonden of partneronderneming in&gt;</v>
      </c>
      <c r="B65" s="122" t="str">
        <f t="shared" si="24"/>
        <v xml:space="preserve"> </v>
      </c>
      <c r="C65" s="122" t="str">
        <f t="shared" si="24"/>
        <v xml:space="preserve"> </v>
      </c>
      <c r="D65" s="126" t="str">
        <f t="shared" si="24"/>
        <v xml:space="preserve"> </v>
      </c>
      <c r="E65" s="127"/>
      <c r="F65" s="74"/>
      <c r="G65" s="128"/>
      <c r="H65" s="125">
        <f t="shared" si="28"/>
        <v>0</v>
      </c>
      <c r="I65" s="66">
        <f t="shared" si="29"/>
        <v>0</v>
      </c>
      <c r="J65" s="67">
        <f t="shared" si="30"/>
        <v>0</v>
      </c>
    </row>
    <row r="66" spans="1:10" x14ac:dyDescent="0.3">
      <c r="A66" s="59" t="str">
        <f t="shared" si="23"/>
        <v>&lt;Vul naam verbonden of partneronderneming in&gt;</v>
      </c>
      <c r="B66" s="122" t="str">
        <f t="shared" si="24"/>
        <v xml:space="preserve"> </v>
      </c>
      <c r="C66" s="122" t="str">
        <f t="shared" si="24"/>
        <v xml:space="preserve"> </v>
      </c>
      <c r="D66" s="126" t="str">
        <f t="shared" si="24"/>
        <v xml:space="preserve"> </v>
      </c>
      <c r="E66" s="127"/>
      <c r="F66" s="74"/>
      <c r="G66" s="128"/>
      <c r="H66" s="125">
        <f t="shared" si="28"/>
        <v>0</v>
      </c>
      <c r="I66" s="66">
        <f t="shared" si="29"/>
        <v>0</v>
      </c>
      <c r="J66" s="67">
        <f t="shared" si="30"/>
        <v>0</v>
      </c>
    </row>
    <row r="67" spans="1:10" x14ac:dyDescent="0.3">
      <c r="A67" s="59" t="str">
        <f t="shared" si="23"/>
        <v>&lt;Vul naam verbonden of partneronderneming in&gt;</v>
      </c>
      <c r="B67" s="122" t="str">
        <f t="shared" si="24"/>
        <v xml:space="preserve"> </v>
      </c>
      <c r="C67" s="122" t="str">
        <f t="shared" si="24"/>
        <v xml:space="preserve"> </v>
      </c>
      <c r="D67" s="126" t="str">
        <f t="shared" si="24"/>
        <v xml:space="preserve"> </v>
      </c>
      <c r="E67" s="127"/>
      <c r="F67" s="74"/>
      <c r="G67" s="128"/>
      <c r="H67" s="125">
        <f t="shared" si="28"/>
        <v>0</v>
      </c>
      <c r="I67" s="66">
        <f t="shared" si="29"/>
        <v>0</v>
      </c>
      <c r="J67" s="67">
        <f t="shared" si="30"/>
        <v>0</v>
      </c>
    </row>
    <row r="68" spans="1:10" x14ac:dyDescent="0.3">
      <c r="A68" s="59" t="str">
        <f t="shared" si="23"/>
        <v>&lt;Vul naam verbonden of partneronderneming in&gt;</v>
      </c>
      <c r="B68" s="122" t="str">
        <f t="shared" si="24"/>
        <v xml:space="preserve"> </v>
      </c>
      <c r="C68" s="122" t="str">
        <f t="shared" si="24"/>
        <v xml:space="preserve"> </v>
      </c>
      <c r="D68" s="126" t="str">
        <f t="shared" si="24"/>
        <v xml:space="preserve"> </v>
      </c>
      <c r="E68" s="127"/>
      <c r="F68" s="74"/>
      <c r="G68" s="128"/>
      <c r="H68" s="125">
        <f t="shared" si="25"/>
        <v>0</v>
      </c>
      <c r="I68" s="66">
        <f t="shared" si="26"/>
        <v>0</v>
      </c>
      <c r="J68" s="67">
        <f t="shared" si="27"/>
        <v>0</v>
      </c>
    </row>
    <row r="69" spans="1:10" x14ac:dyDescent="0.3">
      <c r="A69" s="59" t="str">
        <f t="shared" si="23"/>
        <v>&lt;Vul naam verbonden of partneronderneming in&gt;</v>
      </c>
      <c r="B69" s="122" t="str">
        <f t="shared" si="24"/>
        <v xml:space="preserve"> </v>
      </c>
      <c r="C69" s="122" t="str">
        <f t="shared" si="24"/>
        <v xml:space="preserve"> </v>
      </c>
      <c r="D69" s="126" t="str">
        <f t="shared" si="24"/>
        <v xml:space="preserve"> </v>
      </c>
      <c r="E69" s="127"/>
      <c r="F69" s="74"/>
      <c r="G69" s="128"/>
      <c r="H69" s="125">
        <f t="shared" si="25"/>
        <v>0</v>
      </c>
      <c r="I69" s="66">
        <f t="shared" si="26"/>
        <v>0</v>
      </c>
      <c r="J69" s="67">
        <f t="shared" si="27"/>
        <v>0</v>
      </c>
    </row>
    <row r="70" spans="1:10" x14ac:dyDescent="0.3">
      <c r="A70" s="59" t="str">
        <f t="shared" si="23"/>
        <v>&lt;Vul naam verbonden of partneronderneming in&gt;</v>
      </c>
      <c r="B70" s="122" t="str">
        <f t="shared" si="24"/>
        <v xml:space="preserve"> </v>
      </c>
      <c r="C70" s="122" t="str">
        <f t="shared" si="24"/>
        <v xml:space="preserve"> </v>
      </c>
      <c r="D70" s="126" t="str">
        <f t="shared" si="24"/>
        <v xml:space="preserve"> </v>
      </c>
      <c r="E70" s="127"/>
      <c r="F70" s="74"/>
      <c r="G70" s="128"/>
      <c r="H70" s="125">
        <f t="shared" si="25"/>
        <v>0</v>
      </c>
      <c r="I70" s="66">
        <f t="shared" si="26"/>
        <v>0</v>
      </c>
      <c r="J70" s="67">
        <f t="shared" si="27"/>
        <v>0</v>
      </c>
    </row>
    <row r="71" spans="1:10" x14ac:dyDescent="0.3">
      <c r="A71" s="59" t="str">
        <f t="shared" si="23"/>
        <v>&lt;Vul naam verbonden of partneronderneming in&gt;</v>
      </c>
      <c r="B71" s="122" t="str">
        <f t="shared" si="24"/>
        <v xml:space="preserve"> </v>
      </c>
      <c r="C71" s="122" t="str">
        <f t="shared" si="24"/>
        <v xml:space="preserve"> </v>
      </c>
      <c r="D71" s="126" t="str">
        <f t="shared" si="24"/>
        <v xml:space="preserve"> </v>
      </c>
      <c r="E71" s="127"/>
      <c r="F71" s="74"/>
      <c r="G71" s="128"/>
      <c r="H71" s="125">
        <f t="shared" si="25"/>
        <v>0</v>
      </c>
      <c r="I71" s="66">
        <f t="shared" si="26"/>
        <v>0</v>
      </c>
      <c r="J71" s="67">
        <f t="shared" si="27"/>
        <v>0</v>
      </c>
    </row>
    <row r="72" spans="1:10" x14ac:dyDescent="0.3">
      <c r="A72" s="59" t="str">
        <f t="shared" si="23"/>
        <v>&lt;Vul naam verbonden of partneronderneming in&gt;</v>
      </c>
      <c r="B72" s="122" t="str">
        <f t="shared" si="24"/>
        <v xml:space="preserve"> </v>
      </c>
      <c r="C72" s="122" t="str">
        <f t="shared" si="24"/>
        <v xml:space="preserve"> </v>
      </c>
      <c r="D72" s="126" t="str">
        <f t="shared" si="24"/>
        <v xml:space="preserve"> </v>
      </c>
      <c r="E72" s="127"/>
      <c r="F72" s="74"/>
      <c r="G72" s="128"/>
      <c r="H72" s="125">
        <f t="shared" ref="H72:H74" si="31">IF(D72&gt;50%,E72,IF(D72&gt;24.99%,D72*E72,0))</f>
        <v>0</v>
      </c>
      <c r="I72" s="66">
        <f t="shared" ref="I72:I74" si="32">IF(D72&gt;50%,F72,IF(D72&gt;24.99%,D72*F72,0))</f>
        <v>0</v>
      </c>
      <c r="J72" s="67">
        <f t="shared" ref="J72:J74" si="33">IF(D72&gt;50%,G72,IF(D72&gt;24.99%,D72*G72,0))</f>
        <v>0</v>
      </c>
    </row>
    <row r="73" spans="1:10" x14ac:dyDescent="0.3">
      <c r="A73" s="59" t="str">
        <f t="shared" si="23"/>
        <v>&lt;Vul naam verbonden of partneronderneming in&gt;</v>
      </c>
      <c r="B73" s="122" t="str">
        <f t="shared" si="24"/>
        <v xml:space="preserve"> </v>
      </c>
      <c r="C73" s="122" t="str">
        <f t="shared" si="24"/>
        <v xml:space="preserve"> </v>
      </c>
      <c r="D73" s="126" t="str">
        <f t="shared" si="24"/>
        <v xml:space="preserve"> </v>
      </c>
      <c r="E73" s="127"/>
      <c r="F73" s="74"/>
      <c r="G73" s="128"/>
      <c r="H73" s="125">
        <f t="shared" ref="H73" si="34">IF(D73&gt;50%,E73,IF(D73&gt;24.99%,D73*E73,0))</f>
        <v>0</v>
      </c>
      <c r="I73" s="66">
        <f t="shared" ref="I73" si="35">IF(D73&gt;50%,F73,IF(D73&gt;24.99%,D73*F73,0))</f>
        <v>0</v>
      </c>
      <c r="J73" s="67">
        <f t="shared" ref="J73" si="36">IF(D73&gt;50%,G73,IF(D73&gt;24.99%,D73*G73,0))</f>
        <v>0</v>
      </c>
    </row>
    <row r="74" spans="1:10" ht="15" thickBot="1" x14ac:dyDescent="0.35">
      <c r="A74" s="129" t="str">
        <f t="shared" si="23"/>
        <v>&lt;Vul naam verbonden of partneronderneming in&gt;</v>
      </c>
      <c r="B74" s="122" t="str">
        <f t="shared" si="24"/>
        <v xml:space="preserve"> </v>
      </c>
      <c r="C74" s="122" t="str">
        <f t="shared" si="24"/>
        <v xml:space="preserve"> </v>
      </c>
      <c r="D74" s="126" t="str">
        <f t="shared" si="24"/>
        <v xml:space="preserve"> </v>
      </c>
      <c r="E74" s="130"/>
      <c r="F74" s="82"/>
      <c r="G74" s="131"/>
      <c r="H74" s="125">
        <f t="shared" si="31"/>
        <v>0</v>
      </c>
      <c r="I74" s="66">
        <f t="shared" si="32"/>
        <v>0</v>
      </c>
      <c r="J74" s="67">
        <f t="shared" si="33"/>
        <v>0</v>
      </c>
    </row>
    <row r="75" spans="1:10" ht="15" thickBot="1" x14ac:dyDescent="0.35">
      <c r="A75" s="85" t="s">
        <v>49</v>
      </c>
      <c r="B75" s="86"/>
      <c r="C75" s="86"/>
      <c r="D75" s="132"/>
      <c r="E75" s="133">
        <f t="shared" ref="E75:J75" si="37">SUM(E57:E74)</f>
        <v>0</v>
      </c>
      <c r="F75" s="89">
        <f t="shared" si="37"/>
        <v>0</v>
      </c>
      <c r="G75" s="90">
        <f t="shared" si="37"/>
        <v>0</v>
      </c>
      <c r="H75" s="134">
        <f t="shared" si="37"/>
        <v>0</v>
      </c>
      <c r="I75" s="135">
        <f t="shared" si="37"/>
        <v>0</v>
      </c>
      <c r="J75" s="93">
        <f t="shared" si="37"/>
        <v>0</v>
      </c>
    </row>
    <row r="76" spans="1:10" ht="15" thickBot="1" x14ac:dyDescent="0.35">
      <c r="H76" s="105"/>
      <c r="I76" s="105"/>
      <c r="J76" s="136"/>
    </row>
    <row r="77" spans="1:10" ht="15" thickBot="1" x14ac:dyDescent="0.35">
      <c r="A77" s="85" t="s">
        <v>50</v>
      </c>
      <c r="B77" s="100" t="str">
        <f>IF(J75&gt;249.99,"GO",IF(AND(H75&gt;43000000,I75&gt;50000000),"GO",IF(J75&gt;49.99,"MO",IF(AND(H75&gt;10000000,I75&gt;10000000),"MO",IF(AND(H75=0,I75=0,J75=0),"","KO")))))</f>
        <v/>
      </c>
      <c r="H77" s="105"/>
      <c r="I77" s="105"/>
      <c r="J77" s="136"/>
    </row>
    <row r="78" spans="1:10" ht="15" thickBot="1" x14ac:dyDescent="0.35">
      <c r="H78" s="105"/>
      <c r="I78" s="105"/>
      <c r="J78" s="136"/>
    </row>
    <row r="79" spans="1:10" ht="15" thickBot="1" x14ac:dyDescent="0.35">
      <c r="A79" s="156" t="s">
        <v>20</v>
      </c>
      <c r="B79" s="157"/>
      <c r="C79" s="157"/>
      <c r="D79" s="158"/>
      <c r="E79" s="156" t="s">
        <v>21</v>
      </c>
      <c r="F79" s="161"/>
      <c r="G79" s="161"/>
      <c r="H79" s="161"/>
      <c r="I79" s="161"/>
      <c r="J79" s="162"/>
    </row>
    <row r="80" spans="1:10" ht="29.4" thickBot="1" x14ac:dyDescent="0.35">
      <c r="A80" s="52" t="s">
        <v>51</v>
      </c>
      <c r="B80" s="53" t="s">
        <v>24</v>
      </c>
      <c r="C80" s="54" t="s">
        <v>123</v>
      </c>
      <c r="D80" s="55" t="s">
        <v>52</v>
      </c>
      <c r="E80" s="137" t="s">
        <v>26</v>
      </c>
      <c r="F80" s="53" t="s">
        <v>27</v>
      </c>
      <c r="G80" s="138" t="s">
        <v>28</v>
      </c>
      <c r="H80" s="119" t="s">
        <v>29</v>
      </c>
      <c r="I80" s="120" t="s">
        <v>30</v>
      </c>
      <c r="J80" s="121" t="s">
        <v>31</v>
      </c>
    </row>
    <row r="81" spans="1:10" x14ac:dyDescent="0.3">
      <c r="A81" s="59" t="str">
        <f t="shared" ref="A81:A98" si="38">A27</f>
        <v>&lt;Vul naam steunaanvragende onderneming in&gt;</v>
      </c>
      <c r="B81" s="122" t="str">
        <f>IF(B27&gt;0,B27," ")</f>
        <v xml:space="preserve"> </v>
      </c>
      <c r="C81" s="122" t="str">
        <f>IF(C27&gt;0,C27," ")</f>
        <v xml:space="preserve"> </v>
      </c>
      <c r="D81" s="139">
        <f>IF(D27&gt;0,D27," ")</f>
        <v>1</v>
      </c>
      <c r="E81" s="123"/>
      <c r="F81" s="64"/>
      <c r="G81" s="124"/>
      <c r="H81" s="140">
        <f>E81</f>
        <v>0</v>
      </c>
      <c r="I81" s="141">
        <f>F81</f>
        <v>0</v>
      </c>
      <c r="J81" s="67">
        <f>G81</f>
        <v>0</v>
      </c>
    </row>
    <row r="82" spans="1:10" x14ac:dyDescent="0.3">
      <c r="A82" s="69" t="str">
        <f t="shared" si="38"/>
        <v>&lt;Vul naam verbonden of partneronderneming in&gt;</v>
      </c>
      <c r="B82" s="122" t="str">
        <f t="shared" ref="B82:D82" si="39">IF(B28&gt;0,B28," ")</f>
        <v xml:space="preserve"> </v>
      </c>
      <c r="C82" s="122" t="str">
        <f t="shared" si="39"/>
        <v xml:space="preserve"> </v>
      </c>
      <c r="D82" s="142" t="str">
        <f t="shared" si="39"/>
        <v xml:space="preserve"> </v>
      </c>
      <c r="E82" s="127"/>
      <c r="F82" s="74"/>
      <c r="G82" s="128"/>
      <c r="H82" s="140">
        <f t="shared" ref="H82:H98" si="40">IF(D82&gt;50%,E82,IF(D82&gt;24.99%,D82*E82,0))</f>
        <v>0</v>
      </c>
      <c r="I82" s="141">
        <f t="shared" ref="I82:I98" si="41">IF(D82&gt;50%,F82,IF(D82&gt;24.99%,D82*F82,0))</f>
        <v>0</v>
      </c>
      <c r="J82" s="67">
        <f t="shared" ref="J82:J98" si="42">IF(D82&gt;50%,G82,IF(D82&gt;24.99%,D82*G82,0))</f>
        <v>0</v>
      </c>
    </row>
    <row r="83" spans="1:10" x14ac:dyDescent="0.3">
      <c r="A83" s="69" t="str">
        <f t="shared" si="38"/>
        <v>&lt;Vul naam verbonden of partneronderneming in&gt;</v>
      </c>
      <c r="B83" s="122" t="str">
        <f t="shared" ref="B83:D83" si="43">IF(B29&gt;0,B29," ")</f>
        <v xml:space="preserve"> </v>
      </c>
      <c r="C83" s="122" t="str">
        <f t="shared" si="43"/>
        <v xml:space="preserve"> </v>
      </c>
      <c r="D83" s="142" t="str">
        <f t="shared" si="43"/>
        <v xml:space="preserve"> </v>
      </c>
      <c r="E83" s="127"/>
      <c r="F83" s="74"/>
      <c r="G83" s="128"/>
      <c r="H83" s="140">
        <f t="shared" si="40"/>
        <v>0</v>
      </c>
      <c r="I83" s="141">
        <f t="shared" si="41"/>
        <v>0</v>
      </c>
      <c r="J83" s="67">
        <f t="shared" si="42"/>
        <v>0</v>
      </c>
    </row>
    <row r="84" spans="1:10" x14ac:dyDescent="0.3">
      <c r="A84" s="69" t="str">
        <f t="shared" si="38"/>
        <v>&lt;Vul naam verbonden of partneronderneming in&gt;</v>
      </c>
      <c r="B84" s="122" t="str">
        <f t="shared" ref="B84:D84" si="44">IF(B30&gt;0,B30," ")</f>
        <v xml:space="preserve"> </v>
      </c>
      <c r="C84" s="122" t="str">
        <f t="shared" si="44"/>
        <v xml:space="preserve"> </v>
      </c>
      <c r="D84" s="142" t="str">
        <f t="shared" si="44"/>
        <v xml:space="preserve"> </v>
      </c>
      <c r="E84" s="127"/>
      <c r="F84" s="74"/>
      <c r="G84" s="128"/>
      <c r="H84" s="140">
        <f t="shared" si="40"/>
        <v>0</v>
      </c>
      <c r="I84" s="141">
        <f t="shared" si="41"/>
        <v>0</v>
      </c>
      <c r="J84" s="67">
        <f t="shared" si="42"/>
        <v>0</v>
      </c>
    </row>
    <row r="85" spans="1:10" x14ac:dyDescent="0.3">
      <c r="A85" s="69" t="str">
        <f t="shared" si="38"/>
        <v>&lt;Vul naam verbonden of partneronderneming in&gt;</v>
      </c>
      <c r="B85" s="122" t="str">
        <f t="shared" ref="B85:D85" si="45">IF(B31&gt;0,B31," ")</f>
        <v xml:space="preserve"> </v>
      </c>
      <c r="C85" s="122" t="str">
        <f t="shared" si="45"/>
        <v xml:space="preserve"> </v>
      </c>
      <c r="D85" s="142" t="str">
        <f t="shared" si="45"/>
        <v xml:space="preserve"> </v>
      </c>
      <c r="E85" s="127"/>
      <c r="F85" s="74"/>
      <c r="G85" s="128"/>
      <c r="H85" s="140">
        <f t="shared" ref="H85:H93" si="46">IF(D85&gt;50%,E85,IF(D85&gt;24.99%,D85*E85,0))</f>
        <v>0</v>
      </c>
      <c r="I85" s="141">
        <f t="shared" ref="I85:I93" si="47">IF(D85&gt;50%,F85,IF(D85&gt;24.99%,D85*F85,0))</f>
        <v>0</v>
      </c>
      <c r="J85" s="67">
        <f t="shared" ref="J85:J93" si="48">IF(D85&gt;50%,G85,IF(D85&gt;24.99%,D85*G85,0))</f>
        <v>0</v>
      </c>
    </row>
    <row r="86" spans="1:10" x14ac:dyDescent="0.3">
      <c r="A86" s="69" t="str">
        <f t="shared" si="38"/>
        <v>&lt;Vul naam verbonden of partneronderneming in&gt;</v>
      </c>
      <c r="B86" s="122" t="str">
        <f t="shared" ref="B86:D86" si="49">IF(B32&gt;0,B32," ")</f>
        <v xml:space="preserve"> </v>
      </c>
      <c r="C86" s="122" t="str">
        <f t="shared" si="49"/>
        <v xml:space="preserve"> </v>
      </c>
      <c r="D86" s="142" t="str">
        <f t="shared" si="49"/>
        <v xml:space="preserve"> </v>
      </c>
      <c r="E86" s="127"/>
      <c r="F86" s="74"/>
      <c r="G86" s="128"/>
      <c r="H86" s="140">
        <f t="shared" si="46"/>
        <v>0</v>
      </c>
      <c r="I86" s="141">
        <f t="shared" si="47"/>
        <v>0</v>
      </c>
      <c r="J86" s="67">
        <f t="shared" si="48"/>
        <v>0</v>
      </c>
    </row>
    <row r="87" spans="1:10" x14ac:dyDescent="0.3">
      <c r="A87" s="69" t="str">
        <f t="shared" si="38"/>
        <v>&lt;Vul naam verbonden of partneronderneming in&gt;</v>
      </c>
      <c r="B87" s="122" t="str">
        <f t="shared" ref="B87:D87" si="50">IF(B33&gt;0,B33," ")</f>
        <v xml:space="preserve"> </v>
      </c>
      <c r="C87" s="122" t="str">
        <f t="shared" si="50"/>
        <v xml:space="preserve"> </v>
      </c>
      <c r="D87" s="142" t="str">
        <f t="shared" si="50"/>
        <v xml:space="preserve"> </v>
      </c>
      <c r="E87" s="127"/>
      <c r="F87" s="74"/>
      <c r="G87" s="128"/>
      <c r="H87" s="140">
        <f t="shared" si="46"/>
        <v>0</v>
      </c>
      <c r="I87" s="141">
        <f t="shared" si="47"/>
        <v>0</v>
      </c>
      <c r="J87" s="67">
        <f t="shared" si="48"/>
        <v>0</v>
      </c>
    </row>
    <row r="88" spans="1:10" x14ac:dyDescent="0.3">
      <c r="A88" s="69" t="str">
        <f t="shared" si="38"/>
        <v>&lt;Vul naam verbonden of partneronderneming in&gt;</v>
      </c>
      <c r="B88" s="122" t="str">
        <f t="shared" ref="B88:D88" si="51">IF(B34&gt;0,B34," ")</f>
        <v xml:space="preserve"> </v>
      </c>
      <c r="C88" s="122" t="str">
        <f t="shared" si="51"/>
        <v xml:space="preserve"> </v>
      </c>
      <c r="D88" s="142" t="str">
        <f t="shared" si="51"/>
        <v xml:space="preserve"> </v>
      </c>
      <c r="E88" s="127"/>
      <c r="F88" s="74"/>
      <c r="G88" s="128"/>
      <c r="H88" s="140">
        <f t="shared" si="46"/>
        <v>0</v>
      </c>
      <c r="I88" s="141">
        <f t="shared" si="47"/>
        <v>0</v>
      </c>
      <c r="J88" s="67">
        <f t="shared" si="48"/>
        <v>0</v>
      </c>
    </row>
    <row r="89" spans="1:10" x14ac:dyDescent="0.3">
      <c r="A89" s="69" t="str">
        <f t="shared" si="38"/>
        <v>&lt;Vul naam verbonden of partneronderneming in&gt;</v>
      </c>
      <c r="B89" s="122" t="str">
        <f t="shared" ref="B89:D89" si="52">IF(B35&gt;0,B35," ")</f>
        <v xml:space="preserve"> </v>
      </c>
      <c r="C89" s="122" t="str">
        <f t="shared" si="52"/>
        <v xml:space="preserve"> </v>
      </c>
      <c r="D89" s="142" t="str">
        <f t="shared" si="52"/>
        <v xml:space="preserve"> </v>
      </c>
      <c r="E89" s="127"/>
      <c r="F89" s="74"/>
      <c r="G89" s="128"/>
      <c r="H89" s="140">
        <f t="shared" si="46"/>
        <v>0</v>
      </c>
      <c r="I89" s="141">
        <f t="shared" si="47"/>
        <v>0</v>
      </c>
      <c r="J89" s="67">
        <f t="shared" si="48"/>
        <v>0</v>
      </c>
    </row>
    <row r="90" spans="1:10" x14ac:dyDescent="0.3">
      <c r="A90" s="69" t="str">
        <f t="shared" si="38"/>
        <v>&lt;Vul naam verbonden of partneronderneming in&gt;</v>
      </c>
      <c r="B90" s="122" t="str">
        <f t="shared" ref="B90:D90" si="53">IF(B36&gt;0,B36," ")</f>
        <v xml:space="preserve"> </v>
      </c>
      <c r="C90" s="122" t="str">
        <f t="shared" si="53"/>
        <v xml:space="preserve"> </v>
      </c>
      <c r="D90" s="142" t="str">
        <f t="shared" si="53"/>
        <v xml:space="preserve"> </v>
      </c>
      <c r="E90" s="127"/>
      <c r="F90" s="74"/>
      <c r="G90" s="128"/>
      <c r="H90" s="140">
        <f t="shared" si="46"/>
        <v>0</v>
      </c>
      <c r="I90" s="141">
        <f t="shared" si="47"/>
        <v>0</v>
      </c>
      <c r="J90" s="67">
        <f t="shared" si="48"/>
        <v>0</v>
      </c>
    </row>
    <row r="91" spans="1:10" x14ac:dyDescent="0.3">
      <c r="A91" s="69" t="str">
        <f t="shared" si="38"/>
        <v>&lt;Vul naam verbonden of partneronderneming in&gt;</v>
      </c>
      <c r="B91" s="122" t="str">
        <f t="shared" ref="B91:D91" si="54">IF(B37&gt;0,B37," ")</f>
        <v xml:space="preserve"> </v>
      </c>
      <c r="C91" s="122" t="str">
        <f t="shared" si="54"/>
        <v xml:space="preserve"> </v>
      </c>
      <c r="D91" s="142" t="str">
        <f t="shared" si="54"/>
        <v xml:space="preserve"> </v>
      </c>
      <c r="E91" s="127"/>
      <c r="F91" s="74"/>
      <c r="G91" s="128"/>
      <c r="H91" s="140">
        <f t="shared" si="46"/>
        <v>0</v>
      </c>
      <c r="I91" s="141">
        <f t="shared" si="47"/>
        <v>0</v>
      </c>
      <c r="J91" s="67">
        <f t="shared" si="48"/>
        <v>0</v>
      </c>
    </row>
    <row r="92" spans="1:10" x14ac:dyDescent="0.3">
      <c r="A92" s="69" t="str">
        <f t="shared" si="38"/>
        <v>&lt;Vul naam verbonden of partneronderneming in&gt;</v>
      </c>
      <c r="B92" s="122" t="str">
        <f t="shared" ref="B92:C92" si="55">IF(B38&gt;0,B38," ")</f>
        <v xml:space="preserve"> </v>
      </c>
      <c r="C92" s="122" t="str">
        <f t="shared" si="55"/>
        <v xml:space="preserve"> </v>
      </c>
      <c r="D92" s="142" t="str">
        <f>IF(D38&gt;0,D38," ")</f>
        <v xml:space="preserve"> </v>
      </c>
      <c r="E92" s="127"/>
      <c r="F92" s="74"/>
      <c r="G92" s="128"/>
      <c r="H92" s="140">
        <f t="shared" si="46"/>
        <v>0</v>
      </c>
      <c r="I92" s="141">
        <f t="shared" si="47"/>
        <v>0</v>
      </c>
      <c r="J92" s="67">
        <f t="shared" si="48"/>
        <v>0</v>
      </c>
    </row>
    <row r="93" spans="1:10" x14ac:dyDescent="0.3">
      <c r="A93" s="69" t="str">
        <f t="shared" si="38"/>
        <v>&lt;Vul naam verbonden of partneronderneming in&gt;</v>
      </c>
      <c r="B93" s="122" t="str">
        <f t="shared" ref="B93:D93" si="56">IF(B39&gt;0,B39," ")</f>
        <v xml:space="preserve"> </v>
      </c>
      <c r="C93" s="122" t="str">
        <f t="shared" si="56"/>
        <v xml:space="preserve"> </v>
      </c>
      <c r="D93" s="142" t="str">
        <f t="shared" si="56"/>
        <v xml:space="preserve"> </v>
      </c>
      <c r="E93" s="127"/>
      <c r="F93" s="74"/>
      <c r="G93" s="128"/>
      <c r="H93" s="140">
        <f t="shared" si="46"/>
        <v>0</v>
      </c>
      <c r="I93" s="141">
        <f t="shared" si="47"/>
        <v>0</v>
      </c>
      <c r="J93" s="67">
        <f t="shared" si="48"/>
        <v>0</v>
      </c>
    </row>
    <row r="94" spans="1:10" x14ac:dyDescent="0.3">
      <c r="A94" s="69" t="str">
        <f t="shared" si="38"/>
        <v>&lt;Vul naam verbonden of partneronderneming in&gt;</v>
      </c>
      <c r="B94" s="122" t="str">
        <f t="shared" ref="B94:D94" si="57">IF(B40&gt;0,B40," ")</f>
        <v xml:space="preserve"> </v>
      </c>
      <c r="C94" s="122" t="str">
        <f t="shared" si="57"/>
        <v xml:space="preserve"> </v>
      </c>
      <c r="D94" s="142" t="str">
        <f t="shared" si="57"/>
        <v xml:space="preserve"> </v>
      </c>
      <c r="E94" s="127"/>
      <c r="F94" s="74"/>
      <c r="G94" s="128"/>
      <c r="H94" s="140">
        <f t="shared" si="40"/>
        <v>0</v>
      </c>
      <c r="I94" s="141">
        <f t="shared" si="41"/>
        <v>0</v>
      </c>
      <c r="J94" s="67">
        <f t="shared" si="42"/>
        <v>0</v>
      </c>
    </row>
    <row r="95" spans="1:10" x14ac:dyDescent="0.3">
      <c r="A95" s="69" t="str">
        <f t="shared" si="38"/>
        <v>&lt;Vul naam verbonden of partneronderneming in&gt;</v>
      </c>
      <c r="B95" s="122" t="str">
        <f t="shared" ref="B95:D95" si="58">IF(B41&gt;0,B41," ")</f>
        <v xml:space="preserve"> </v>
      </c>
      <c r="C95" s="122" t="str">
        <f t="shared" si="58"/>
        <v xml:space="preserve"> </v>
      </c>
      <c r="D95" s="142" t="str">
        <f t="shared" si="58"/>
        <v xml:space="preserve"> </v>
      </c>
      <c r="E95" s="127"/>
      <c r="F95" s="74"/>
      <c r="G95" s="128"/>
      <c r="H95" s="140">
        <f t="shared" si="40"/>
        <v>0</v>
      </c>
      <c r="I95" s="141">
        <f t="shared" si="41"/>
        <v>0</v>
      </c>
      <c r="J95" s="67">
        <f t="shared" si="42"/>
        <v>0</v>
      </c>
    </row>
    <row r="96" spans="1:10" x14ac:dyDescent="0.3">
      <c r="A96" s="69" t="str">
        <f t="shared" si="38"/>
        <v>&lt;Vul naam verbonden of partneronderneming in&gt;</v>
      </c>
      <c r="B96" s="122" t="str">
        <f t="shared" ref="B96:D96" si="59">IF(B42&gt;0,B42," ")</f>
        <v xml:space="preserve"> </v>
      </c>
      <c r="C96" s="122" t="str">
        <f t="shared" si="59"/>
        <v xml:space="preserve"> </v>
      </c>
      <c r="D96" s="142" t="str">
        <f t="shared" si="59"/>
        <v xml:space="preserve"> </v>
      </c>
      <c r="E96" s="127"/>
      <c r="F96" s="74"/>
      <c r="G96" s="128"/>
      <c r="H96" s="140">
        <f t="shared" si="40"/>
        <v>0</v>
      </c>
      <c r="I96" s="141">
        <f t="shared" si="41"/>
        <v>0</v>
      </c>
      <c r="J96" s="67">
        <f t="shared" si="42"/>
        <v>0</v>
      </c>
    </row>
    <row r="97" spans="1:10" x14ac:dyDescent="0.3">
      <c r="A97" s="69" t="str">
        <f t="shared" si="38"/>
        <v>&lt;Vul naam verbonden of partneronderneming in&gt;</v>
      </c>
      <c r="B97" s="122" t="str">
        <f t="shared" ref="B97:D97" si="60">IF(B43&gt;0,B43," ")</f>
        <v xml:space="preserve"> </v>
      </c>
      <c r="C97" s="122" t="str">
        <f t="shared" si="60"/>
        <v xml:space="preserve"> </v>
      </c>
      <c r="D97" s="142" t="str">
        <f t="shared" si="60"/>
        <v xml:space="preserve"> </v>
      </c>
      <c r="E97" s="127"/>
      <c r="F97" s="74"/>
      <c r="G97" s="128"/>
      <c r="H97" s="140">
        <f t="shared" si="40"/>
        <v>0</v>
      </c>
      <c r="I97" s="141">
        <f t="shared" si="41"/>
        <v>0</v>
      </c>
      <c r="J97" s="67">
        <f t="shared" si="42"/>
        <v>0</v>
      </c>
    </row>
    <row r="98" spans="1:10" ht="15" thickBot="1" x14ac:dyDescent="0.35">
      <c r="A98" s="143" t="str">
        <f t="shared" si="38"/>
        <v>&lt;Vul naam verbonden of partneronderneming in&gt;</v>
      </c>
      <c r="B98" s="122" t="str">
        <f t="shared" ref="B98:D98" si="61">IF(B44&gt;0,B44," ")</f>
        <v xml:space="preserve"> </v>
      </c>
      <c r="C98" s="122" t="str">
        <f t="shared" si="61"/>
        <v xml:space="preserve"> </v>
      </c>
      <c r="D98" s="142" t="str">
        <f t="shared" si="61"/>
        <v xml:space="preserve"> </v>
      </c>
      <c r="E98" s="130"/>
      <c r="F98" s="82"/>
      <c r="G98" s="131"/>
      <c r="H98" s="140">
        <f t="shared" si="40"/>
        <v>0</v>
      </c>
      <c r="I98" s="141">
        <f t="shared" si="41"/>
        <v>0</v>
      </c>
      <c r="J98" s="67">
        <f t="shared" si="42"/>
        <v>0</v>
      </c>
    </row>
    <row r="99" spans="1:10" ht="15" thickBot="1" x14ac:dyDescent="0.35">
      <c r="A99" s="52" t="s">
        <v>49</v>
      </c>
      <c r="B99" s="53"/>
      <c r="C99" s="53"/>
      <c r="D99" s="144"/>
      <c r="E99" s="145">
        <f t="shared" ref="E99:J99" si="62">SUM(E81:E98)</f>
        <v>0</v>
      </c>
      <c r="F99" s="146">
        <f t="shared" si="62"/>
        <v>0</v>
      </c>
      <c r="G99" s="147">
        <f t="shared" si="62"/>
        <v>0</v>
      </c>
      <c r="H99" s="148">
        <f t="shared" si="62"/>
        <v>0</v>
      </c>
      <c r="I99" s="149">
        <f t="shared" si="62"/>
        <v>0</v>
      </c>
      <c r="J99" s="150">
        <f t="shared" si="62"/>
        <v>0</v>
      </c>
    </row>
    <row r="100" spans="1:10" ht="15" thickBot="1" x14ac:dyDescent="0.35"/>
    <row r="101" spans="1:10" ht="15" thickBot="1" x14ac:dyDescent="0.35">
      <c r="A101" s="85" t="s">
        <v>53</v>
      </c>
      <c r="B101" s="100" t="str">
        <f>IF(J99&gt;249.99,"GO",IF(AND(H99&gt;43000000,I99&gt;50000000),"GO",IF(J99&gt;49.99,"MO",IF(AND(H99&gt;10000000,I99&gt;10000000),"MO",IF(AND(H99=0,I99=0,J99=0),"","KO")))))</f>
        <v/>
      </c>
    </row>
    <row r="102" spans="1:10" ht="15" thickBot="1" x14ac:dyDescent="0.35"/>
    <row r="103" spans="1:10" ht="15" thickBot="1" x14ac:dyDescent="0.35">
      <c r="A103" s="85" t="s">
        <v>54</v>
      </c>
      <c r="B103" s="100" t="str">
        <f>IF(B47=B77,B47,IF(B101=B77,B101,IF(B101=B47,B101," ")))</f>
        <v/>
      </c>
    </row>
    <row r="104" spans="1:10" x14ac:dyDescent="0.3">
      <c r="B104" s="47"/>
      <c r="C104" s="47"/>
    </row>
  </sheetData>
  <sheetProtection algorithmName="SHA-512" hashValue="4YvRawLdPxn9BWrfuPsjtHjNp1sxBu+6ys5UPIq8CDlp97++3QBS4Wq/TsgvaLVr0UhBanLFEiqSdw6b+VB22g==" saltValue="uoLx3Tlo0p1t8VvvyqV/rQ==" spinCount="100000" sheet="1" objects="1" scenarios="1"/>
  <mergeCells count="15">
    <mergeCell ref="A55:D55"/>
    <mergeCell ref="E55:J55"/>
    <mergeCell ref="A79:D79"/>
    <mergeCell ref="E79:J79"/>
    <mergeCell ref="A4:G4"/>
    <mergeCell ref="A8:G8"/>
    <mergeCell ref="A12:J12"/>
    <mergeCell ref="A17:J18"/>
    <mergeCell ref="A13:J14"/>
    <mergeCell ref="K25:Q25"/>
    <mergeCell ref="A49:B49"/>
    <mergeCell ref="A25:D25"/>
    <mergeCell ref="E25:J25"/>
    <mergeCell ref="A1:Q1"/>
    <mergeCell ref="K23:Q24"/>
  </mergeCells>
  <dataValidations count="8">
    <dataValidation type="list" allowBlank="1" showInputMessage="1" showErrorMessage="1" sqref="C27:C44" xr:uid="{4AC97367-4CF9-4BCE-8F54-2E2E4B7A7830}">
      <formula1>$T$9:$T$10</formula1>
    </dataValidation>
    <dataValidation type="custom" showInputMessage="1" showErrorMessage="1" errorTitle="Veld is niet van toepassing" error="De onderneming is geen kapitaalhoudende onderneming of waarde in kolom C is nog niet ingevuld. Dit veld kan daarom niet van toepassing zijn " sqref="L27:L44" xr:uid="{68182943-CFF3-4EF1-BEB2-65BE9608F964}">
      <formula1>C27="kapitaalhoudend"</formula1>
    </dataValidation>
    <dataValidation type="custom" showInputMessage="1" showErrorMessage="1" errorTitle="Veld is niet van toepassing" error="De onderneming is geen kapitaalloze onderneming of de gegevens in kolom C zijn nog niet ingevuld. Dit veld kan daarom niet van toepassing zijn " sqref="O27:O44" xr:uid="{5F90B3DD-B6FC-4D9D-9D39-AD63DBE8F025}">
      <formula1>C27="kapitaalloos"</formula1>
    </dataValidation>
    <dataValidation type="custom" showInputMessage="1" showErrorMessage="1" errorTitle="Veld is niet van toepassing" error="De onderneming is geen kapitaalhoudende onderneming of waarde in kolom C is nog niet ingevuld. Dit veld kan daarom niet van toepassing zijn " sqref="M27:M44" xr:uid="{E5352965-2D79-475F-BAA8-B3D600C07AD6}">
      <formula1>C27="kapitaalhoudend"</formula1>
    </dataValidation>
    <dataValidation type="custom" showInputMessage="1" showErrorMessage="1" errorTitle="Veld is niet van toepassing" error="De onderneming is geen kapitaalhoudende onderneming of waarde in kolom C is nog niet ingevuld. Dit veld kan daarom niet van toepassing zijn " sqref="N27:N44" xr:uid="{71E44B78-A6B2-4E52-9C2A-8645F48D1D53}">
      <formula1>C27="kapitaalhoudend"</formula1>
    </dataValidation>
    <dataValidation type="custom" showInputMessage="1" showErrorMessage="1" errorTitle="Veld is niet van toepassing" error="De onderneming is geen kapitaalloze onderneming of de gegevens in kolom C zijn nog niet ingevuld. Dit veld kan daarom niet van toepassing zijn " sqref="P27:P44" xr:uid="{5E84E838-9329-4A2A-BE7F-1123CA655D8A}">
      <formula1>C27="kapitaalloos"</formula1>
    </dataValidation>
    <dataValidation type="custom" showInputMessage="1" showErrorMessage="1" errorTitle="Veld is niet van toepassing" error="De onderneming is geen kapitaalloze onderneming of de gegevens in kolom C zijn nog niet ingevuld. Dit veld kan daarom niet van toepassing zijn " sqref="Q27:Q44" xr:uid="{FFB666F2-D672-4A42-869C-F59B9D4752FA}">
      <formula1>C27="kapitaalloos"</formula1>
    </dataValidation>
    <dataValidation type="custom" showInputMessage="1" showErrorMessage="1" errorTitle="Percentage van participatie" error="Gelieve het percentage van participatie in te vullen vooraleer de gegevens aangevuld kunnen worden. " sqref="E27:G44 K27:K44" xr:uid="{C68FCA32-92EB-48C3-978C-8CA439052D47}">
      <formula1>$D27&gt;0</formula1>
    </dataValidation>
  </dataValidations>
  <hyperlinks>
    <hyperlink ref="B5" r:id="rId1" display="https://www.vlaio.be/nl/subsidies-financiering/ontwikkelingsproject/financiele-steun-voor-een-ontwikkelingsproject/wanneer" xr:uid="{E72098EB-EA51-47E7-92F5-DE174F565F16}"/>
    <hyperlink ref="B6" r:id="rId2" display="https://www.vlaio.be/nl/subsidies-financiering/ontwikkelingsproject/wie-komt-aanmerking-en-onder-welke-voorwaarden-1" xr:uid="{ABA73C1C-53EE-4618-8415-05A90C541B1C}"/>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E72D8-D811-44C4-8685-767458CA49AE}">
  <dimension ref="A1:I35"/>
  <sheetViews>
    <sheetView zoomScale="90" zoomScaleNormal="90" workbookViewId="0">
      <selection activeCell="E13" sqref="E13"/>
    </sheetView>
  </sheetViews>
  <sheetFormatPr defaultColWidth="9.109375" defaultRowHeight="14.4" x14ac:dyDescent="0.3"/>
  <cols>
    <col min="1" max="1" width="8.6640625" style="7" bestFit="1" customWidth="1"/>
    <col min="2" max="2" width="35.88671875" style="9" bestFit="1" customWidth="1"/>
    <col min="3" max="4" width="32.44140625" style="7" customWidth="1"/>
    <col min="5" max="5" width="26.33203125" style="7" customWidth="1"/>
    <col min="6" max="6" width="8.88671875" style="7" bestFit="1" customWidth="1"/>
    <col min="7" max="7" width="52" style="7" bestFit="1" customWidth="1"/>
    <col min="8" max="8" width="21.6640625" style="7" bestFit="1" customWidth="1"/>
    <col min="9" max="9" width="26.6640625" style="7" customWidth="1"/>
    <col min="10" max="16384" width="9.109375" style="7"/>
  </cols>
  <sheetData>
    <row r="1" spans="1:9" ht="22.95" customHeight="1" x14ac:dyDescent="0.3">
      <c r="A1" s="155" t="s">
        <v>117</v>
      </c>
      <c r="F1" s="155" t="s">
        <v>119</v>
      </c>
      <c r="G1" s="41"/>
    </row>
    <row r="2" spans="1:9" ht="20.399999999999999" customHeight="1" x14ac:dyDescent="0.3">
      <c r="A2" s="172" t="s">
        <v>76</v>
      </c>
      <c r="B2" s="172"/>
      <c r="C2" s="172"/>
      <c r="D2" s="172"/>
      <c r="F2" s="172" t="s">
        <v>76</v>
      </c>
      <c r="G2" s="172"/>
      <c r="H2" s="172"/>
      <c r="I2" s="172"/>
    </row>
    <row r="3" spans="1:9" x14ac:dyDescent="0.3">
      <c r="A3" s="151" t="s">
        <v>64</v>
      </c>
      <c r="B3" s="151" t="s">
        <v>65</v>
      </c>
      <c r="C3" s="152" t="s">
        <v>124</v>
      </c>
      <c r="D3" s="153" t="s">
        <v>125</v>
      </c>
      <c r="F3" s="151" t="s">
        <v>64</v>
      </c>
      <c r="G3" s="151" t="s">
        <v>65</v>
      </c>
      <c r="H3" s="152" t="s">
        <v>124</v>
      </c>
      <c r="I3" s="153" t="s">
        <v>125</v>
      </c>
    </row>
    <row r="4" spans="1:9" x14ac:dyDescent="0.3">
      <c r="A4" s="11" t="s">
        <v>66</v>
      </c>
      <c r="B4" s="12" t="s">
        <v>67</v>
      </c>
      <c r="C4" s="40">
        <v>0</v>
      </c>
      <c r="D4" s="40">
        <v>0</v>
      </c>
      <c r="F4" s="11" t="s">
        <v>66</v>
      </c>
      <c r="G4" s="12" t="s">
        <v>67</v>
      </c>
      <c r="H4" s="13">
        <v>0</v>
      </c>
      <c r="I4" s="13">
        <v>0</v>
      </c>
    </row>
    <row r="5" spans="1:9" x14ac:dyDescent="0.3">
      <c r="A5" s="11" t="s">
        <v>68</v>
      </c>
      <c r="B5" s="12" t="s">
        <v>69</v>
      </c>
      <c r="C5" s="40">
        <v>0</v>
      </c>
      <c r="D5" s="40">
        <v>0</v>
      </c>
      <c r="F5" s="11" t="s">
        <v>68</v>
      </c>
      <c r="G5" s="12" t="s">
        <v>69</v>
      </c>
      <c r="H5" s="13">
        <v>0</v>
      </c>
      <c r="I5" s="13">
        <v>0</v>
      </c>
    </row>
    <row r="6" spans="1:9" x14ac:dyDescent="0.3">
      <c r="A6" s="14"/>
      <c r="B6" s="19" t="s">
        <v>70</v>
      </c>
      <c r="C6" s="32">
        <f>C4+C5</f>
        <v>0</v>
      </c>
      <c r="D6" s="32">
        <f>D4+D5</f>
        <v>0</v>
      </c>
      <c r="F6" s="14"/>
      <c r="G6" s="17" t="s">
        <v>70</v>
      </c>
      <c r="H6" s="32">
        <f>H4+H5</f>
        <v>0</v>
      </c>
      <c r="I6" s="32">
        <f>I4+I5</f>
        <v>0</v>
      </c>
    </row>
    <row r="7" spans="1:9" x14ac:dyDescent="0.3">
      <c r="A7" s="44" t="s">
        <v>71</v>
      </c>
      <c r="B7" s="16" t="s">
        <v>72</v>
      </c>
      <c r="C7" s="13">
        <v>0</v>
      </c>
      <c r="D7" s="13">
        <v>0</v>
      </c>
      <c r="F7" s="44" t="s">
        <v>71</v>
      </c>
      <c r="G7" s="16" t="s">
        <v>72</v>
      </c>
      <c r="H7" s="13">
        <v>0</v>
      </c>
      <c r="I7" s="13">
        <v>0</v>
      </c>
    </row>
    <row r="8" spans="1:9" ht="28.8" x14ac:dyDescent="0.3">
      <c r="A8" s="44" t="s">
        <v>73</v>
      </c>
      <c r="B8" s="16" t="s">
        <v>74</v>
      </c>
      <c r="C8" s="13">
        <v>0</v>
      </c>
      <c r="D8" s="13"/>
      <c r="F8" s="44" t="s">
        <v>112</v>
      </c>
      <c r="G8" s="16" t="s">
        <v>113</v>
      </c>
      <c r="H8" s="13"/>
      <c r="I8" s="13">
        <v>0</v>
      </c>
    </row>
    <row r="9" spans="1:9" ht="28.8" x14ac:dyDescent="0.3">
      <c r="A9" s="14"/>
      <c r="B9" s="19" t="s">
        <v>72</v>
      </c>
      <c r="C9" s="35">
        <f>C7+C8</f>
        <v>0</v>
      </c>
      <c r="D9" s="35">
        <f>D7+D8</f>
        <v>0</v>
      </c>
      <c r="F9" s="44" t="s">
        <v>114</v>
      </c>
      <c r="G9" s="16" t="s">
        <v>115</v>
      </c>
      <c r="H9" s="13">
        <v>0</v>
      </c>
      <c r="I9" s="13">
        <v>0</v>
      </c>
    </row>
    <row r="10" spans="1:9" x14ac:dyDescent="0.3">
      <c r="A10" s="14"/>
      <c r="B10" s="36" t="s">
        <v>75</v>
      </c>
      <c r="C10" s="28" t="e">
        <f>C6/C9</f>
        <v>#DIV/0!</v>
      </c>
      <c r="D10" s="28" t="e">
        <f>D6/D9</f>
        <v>#DIV/0!</v>
      </c>
      <c r="F10" s="14"/>
      <c r="G10" s="17" t="s">
        <v>72</v>
      </c>
      <c r="H10" s="32">
        <f>H7+H8+H9</f>
        <v>0</v>
      </c>
      <c r="I10" s="32">
        <f>I7+I8+I9</f>
        <v>0</v>
      </c>
    </row>
    <row r="11" spans="1:9" x14ac:dyDescent="0.3">
      <c r="A11" s="14"/>
      <c r="B11" s="36" t="s">
        <v>47</v>
      </c>
      <c r="C11" s="29" t="e">
        <f>IF(C10&gt;7.5,"niet-OK","OK")</f>
        <v>#DIV/0!</v>
      </c>
      <c r="D11" s="29" t="e">
        <f>IF(D10&gt;7.5,"niet-OK","OK")</f>
        <v>#DIV/0!</v>
      </c>
      <c r="F11" s="14"/>
      <c r="G11" s="27" t="s">
        <v>75</v>
      </c>
      <c r="H11" s="33" t="e">
        <f>H6/H10</f>
        <v>#DIV/0!</v>
      </c>
      <c r="I11" s="33" t="e">
        <f>I6/I10</f>
        <v>#DIV/0!</v>
      </c>
    </row>
    <row r="12" spans="1:9" x14ac:dyDescent="0.3">
      <c r="A12" s="14"/>
      <c r="F12" s="14"/>
      <c r="G12" s="27" t="s">
        <v>47</v>
      </c>
      <c r="H12" s="34" t="e">
        <f>IF(H11&gt;7.5,"niet-OK","OK")</f>
        <v>#DIV/0!</v>
      </c>
      <c r="I12" s="34" t="e">
        <f>IF(I11&gt;7.5,"niet-OK","OK")</f>
        <v>#DIV/0!</v>
      </c>
    </row>
    <row r="13" spans="1:9" ht="26.4" customHeight="1" x14ac:dyDescent="0.3">
      <c r="A13" s="155" t="s">
        <v>118</v>
      </c>
      <c r="F13" s="14"/>
      <c r="G13" s="30" t="s">
        <v>116</v>
      </c>
      <c r="H13" s="31"/>
      <c r="I13" s="31"/>
    </row>
    <row r="14" spans="1:9" ht="25.2" customHeight="1" x14ac:dyDescent="0.3">
      <c r="A14" s="175" t="s">
        <v>77</v>
      </c>
      <c r="B14" s="175"/>
      <c r="C14" s="175"/>
      <c r="D14" s="175"/>
      <c r="F14" s="173"/>
      <c r="G14" s="173"/>
      <c r="H14" s="173"/>
      <c r="I14" s="173"/>
    </row>
    <row r="15" spans="1:9" x14ac:dyDescent="0.3">
      <c r="A15" s="154" t="s">
        <v>64</v>
      </c>
      <c r="B15" s="154" t="s">
        <v>65</v>
      </c>
      <c r="C15" s="152" t="s">
        <v>124</v>
      </c>
      <c r="D15" s="153" t="s">
        <v>125</v>
      </c>
      <c r="F15" s="14"/>
      <c r="G15" s="18"/>
      <c r="H15" s="19"/>
      <c r="I15" s="14"/>
    </row>
    <row r="16" spans="1:9" ht="28.8" x14ac:dyDescent="0.3">
      <c r="A16" s="20" t="s">
        <v>78</v>
      </c>
      <c r="B16" s="21" t="s">
        <v>79</v>
      </c>
      <c r="C16" s="13">
        <v>0</v>
      </c>
      <c r="D16" s="13"/>
      <c r="F16" s="174"/>
      <c r="G16" s="174"/>
      <c r="H16" s="174"/>
      <c r="I16" s="174"/>
    </row>
    <row r="17" spans="1:9" x14ac:dyDescent="0.3">
      <c r="A17" s="20" t="s">
        <v>80</v>
      </c>
      <c r="B17" s="21" t="s">
        <v>81</v>
      </c>
      <c r="C17" s="13">
        <v>0</v>
      </c>
      <c r="D17" s="13">
        <v>0</v>
      </c>
      <c r="F17" s="14"/>
      <c r="G17" s="18"/>
      <c r="H17" s="19"/>
      <c r="I17" s="14"/>
    </row>
    <row r="18" spans="1:9" x14ac:dyDescent="0.3">
      <c r="A18" s="20" t="s">
        <v>82</v>
      </c>
      <c r="B18" s="21" t="s">
        <v>83</v>
      </c>
      <c r="C18" s="13">
        <v>0</v>
      </c>
      <c r="D18" s="13">
        <v>0</v>
      </c>
      <c r="F18" s="171"/>
      <c r="G18" s="171"/>
      <c r="H18" s="171"/>
      <c r="I18" s="171"/>
    </row>
    <row r="19" spans="1:9" x14ac:dyDescent="0.3">
      <c r="A19" s="20" t="s">
        <v>84</v>
      </c>
      <c r="B19" s="21" t="s">
        <v>85</v>
      </c>
      <c r="C19" s="13">
        <v>0</v>
      </c>
      <c r="D19" s="13">
        <v>0</v>
      </c>
      <c r="F19" s="14"/>
      <c r="G19" s="14"/>
      <c r="H19" s="14"/>
      <c r="I19" s="14"/>
    </row>
    <row r="20" spans="1:9" x14ac:dyDescent="0.3">
      <c r="A20" s="20" t="s">
        <v>86</v>
      </c>
      <c r="B20" s="21" t="s">
        <v>87</v>
      </c>
      <c r="C20" s="13">
        <v>0</v>
      </c>
      <c r="D20" s="13">
        <v>0</v>
      </c>
    </row>
    <row r="21" spans="1:9" x14ac:dyDescent="0.3">
      <c r="A21" s="20" t="s">
        <v>88</v>
      </c>
      <c r="B21" s="21" t="s">
        <v>89</v>
      </c>
      <c r="C21" s="13">
        <v>0</v>
      </c>
      <c r="D21" s="13">
        <v>0</v>
      </c>
    </row>
    <row r="22" spans="1:9" ht="28.8" x14ac:dyDescent="0.3">
      <c r="A22" s="20" t="s">
        <v>90</v>
      </c>
      <c r="B22" s="21" t="s">
        <v>91</v>
      </c>
      <c r="C22" s="13">
        <v>0</v>
      </c>
      <c r="D22" s="13">
        <v>0</v>
      </c>
    </row>
    <row r="23" spans="1:9" x14ac:dyDescent="0.3">
      <c r="A23" s="20" t="s">
        <v>92</v>
      </c>
      <c r="B23" s="21" t="s">
        <v>93</v>
      </c>
      <c r="C23" s="13">
        <v>0</v>
      </c>
      <c r="D23" s="13">
        <v>0</v>
      </c>
    </row>
    <row r="24" spans="1:9" ht="43.2" x14ac:dyDescent="0.3">
      <c r="A24" s="20" t="s">
        <v>94</v>
      </c>
      <c r="B24" s="21" t="s">
        <v>95</v>
      </c>
      <c r="C24" s="13">
        <v>0</v>
      </c>
      <c r="D24" s="13">
        <v>0</v>
      </c>
    </row>
    <row r="25" spans="1:9" ht="57.6" x14ac:dyDescent="0.3">
      <c r="A25" s="22" t="s">
        <v>96</v>
      </c>
      <c r="B25" s="23" t="s">
        <v>97</v>
      </c>
      <c r="C25" s="13">
        <v>0</v>
      </c>
      <c r="D25" s="13">
        <v>0</v>
      </c>
    </row>
    <row r="26" spans="1:9" ht="57.6" x14ac:dyDescent="0.3">
      <c r="A26" s="22" t="s">
        <v>98</v>
      </c>
      <c r="B26" s="23" t="s">
        <v>99</v>
      </c>
      <c r="C26" s="13">
        <v>0</v>
      </c>
      <c r="D26" s="13">
        <v>0</v>
      </c>
    </row>
    <row r="27" spans="1:9" ht="43.2" x14ac:dyDescent="0.3">
      <c r="A27" s="22" t="s">
        <v>100</v>
      </c>
      <c r="B27" s="23" t="s">
        <v>101</v>
      </c>
      <c r="C27" s="13">
        <v>0</v>
      </c>
      <c r="D27" s="13">
        <v>0</v>
      </c>
    </row>
    <row r="28" spans="1:9" ht="57.6" x14ac:dyDescent="0.3">
      <c r="A28" s="22" t="s">
        <v>102</v>
      </c>
      <c r="B28" s="23" t="s">
        <v>103</v>
      </c>
      <c r="C28" s="13">
        <v>0</v>
      </c>
      <c r="D28" s="13">
        <v>0</v>
      </c>
    </row>
    <row r="29" spans="1:9" ht="28.8" x14ac:dyDescent="0.3">
      <c r="A29" s="22" t="s">
        <v>104</v>
      </c>
      <c r="B29" s="23" t="s">
        <v>105</v>
      </c>
      <c r="C29" s="13">
        <v>0</v>
      </c>
      <c r="D29" s="13">
        <v>0</v>
      </c>
    </row>
    <row r="30" spans="1:9" ht="28.8" x14ac:dyDescent="0.3">
      <c r="A30" s="24" t="s">
        <v>106</v>
      </c>
      <c r="B30" s="24" t="s">
        <v>107</v>
      </c>
      <c r="C30" s="13">
        <v>0</v>
      </c>
      <c r="D30" s="13">
        <v>0</v>
      </c>
    </row>
    <row r="31" spans="1:9" x14ac:dyDescent="0.3">
      <c r="A31" s="25"/>
      <c r="B31" s="39" t="s">
        <v>108</v>
      </c>
      <c r="C31" s="32">
        <f>C16-C17-C18-C19+C20+C21-C22+C23+C24+C25+C26-C27+C28+C29-C30</f>
        <v>0</v>
      </c>
      <c r="D31" s="32">
        <f>D16-D17-D18-D19+D20+D21-D22+D23+D24+D25+D26-D27+D28+D29-D30</f>
        <v>0</v>
      </c>
    </row>
    <row r="32" spans="1:9" x14ac:dyDescent="0.3">
      <c r="A32" s="26" t="s">
        <v>86</v>
      </c>
      <c r="B32" s="37" t="s">
        <v>109</v>
      </c>
      <c r="C32" s="15">
        <f>C20</f>
        <v>0</v>
      </c>
      <c r="D32" s="15">
        <f>D20</f>
        <v>0</v>
      </c>
    </row>
    <row r="33" spans="1:4" x14ac:dyDescent="0.3">
      <c r="A33" s="14"/>
      <c r="B33" s="38" t="s">
        <v>110</v>
      </c>
      <c r="C33" s="33">
        <f>C32</f>
        <v>0</v>
      </c>
      <c r="D33" s="33">
        <f>D32</f>
        <v>0</v>
      </c>
    </row>
    <row r="34" spans="1:4" x14ac:dyDescent="0.3">
      <c r="A34" s="14"/>
      <c r="B34" s="36" t="s">
        <v>111</v>
      </c>
      <c r="C34" s="33" t="e">
        <f>C31/C32</f>
        <v>#DIV/0!</v>
      </c>
      <c r="D34" s="33" t="e">
        <f>D31/D32</f>
        <v>#DIV/0!</v>
      </c>
    </row>
    <row r="35" spans="1:4" x14ac:dyDescent="0.3">
      <c r="A35" s="14"/>
      <c r="B35" s="36" t="s">
        <v>47</v>
      </c>
      <c r="C35" s="34" t="e">
        <f>IF(C34&gt;=1,"OK","Niet-OK")</f>
        <v>#DIV/0!</v>
      </c>
      <c r="D35" s="34" t="e">
        <f>IF(D34&gt;=1,"OK","Niet-OK")</f>
        <v>#DIV/0!</v>
      </c>
    </row>
  </sheetData>
  <sheetProtection algorithmName="SHA-512" hashValue="AZDCKtQ4ymVcqReE2TQZweJFj+wB9Pxf64eJrOT8AMnfcKTmIkkMMwOA6G0UAJct4PlOdsfyoAQBcN6AROR3qg==" saltValue="WFWK2duSwGLiWvvQ5GUi2w==" spinCount="100000" sheet="1" objects="1" scenarios="1"/>
  <mergeCells count="6">
    <mergeCell ref="F18:I18"/>
    <mergeCell ref="F2:I2"/>
    <mergeCell ref="F14:I14"/>
    <mergeCell ref="F16:I16"/>
    <mergeCell ref="A2:D2"/>
    <mergeCell ref="A14:D14"/>
  </mergeCells>
  <conditionalFormatting sqref="A3">
    <cfRule type="cellIs" dxfId="109" priority="128" operator="equal">
      <formula>"Code"</formula>
    </cfRule>
  </conditionalFormatting>
  <conditionalFormatting sqref="A4">
    <cfRule type="cellIs" dxfId="108" priority="123" operator="equal">
      <formula>"16 (+)"</formula>
    </cfRule>
  </conditionalFormatting>
  <conditionalFormatting sqref="A5">
    <cfRule type="cellIs" dxfId="107" priority="122" operator="equal">
      <formula>"17/49 (+)"</formula>
    </cfRule>
  </conditionalFormatting>
  <conditionalFormatting sqref="A7">
    <cfRule type="cellIs" dxfId="106" priority="119" operator="equal">
      <formula>"10/15 (+)"</formula>
    </cfRule>
  </conditionalFormatting>
  <conditionalFormatting sqref="A8">
    <cfRule type="cellIs" dxfId="105" priority="115" operator="equal">
      <formula>"101 (+)"</formula>
    </cfRule>
    <cfRule type="cellIs" dxfId="104" priority="118" operator="equal">
      <formula>"87901 (+)"</formula>
    </cfRule>
  </conditionalFormatting>
  <conditionalFormatting sqref="A15">
    <cfRule type="cellIs" dxfId="103" priority="89" operator="equal">
      <formula>"Code"</formula>
    </cfRule>
  </conditionalFormatting>
  <conditionalFormatting sqref="A16:B30">
    <cfRule type="cellIs" dxfId="102" priority="61" operator="notEqual">
      <formula>""</formula>
    </cfRule>
  </conditionalFormatting>
  <conditionalFormatting sqref="A32:B32">
    <cfRule type="cellIs" dxfId="101" priority="85" operator="notEqual">
      <formula>""</formula>
    </cfRule>
  </conditionalFormatting>
  <conditionalFormatting sqref="A2:D2">
    <cfRule type="cellIs" dxfId="100" priority="129" operator="equal">
      <formula>"Criterium 2: vreemd vermogen/eigen vermogen meer dan 7,5"</formula>
    </cfRule>
  </conditionalFormatting>
  <conditionalFormatting sqref="A14:D14">
    <cfRule type="cellIs" dxfId="99" priority="91" operator="notEqual">
      <formula>""</formula>
    </cfRule>
  </conditionalFormatting>
  <conditionalFormatting sqref="B3">
    <cfRule type="cellIs" dxfId="98" priority="127" operator="equal">
      <formula>"Omschrijving"</formula>
    </cfRule>
  </conditionalFormatting>
  <conditionalFormatting sqref="B4">
    <cfRule type="cellIs" dxfId="97" priority="121" operator="equal">
      <formula>"Voorzieningen en uitgestelde belastingen"</formula>
    </cfRule>
  </conditionalFormatting>
  <conditionalFormatting sqref="B5">
    <cfRule type="cellIs" dxfId="96" priority="120" operator="equal">
      <formula>"Schulden"</formula>
    </cfRule>
  </conditionalFormatting>
  <conditionalFormatting sqref="B7">
    <cfRule type="cellIs" dxfId="95" priority="116" operator="equal">
      <formula>"Eigen vermogen"</formula>
    </cfRule>
  </conditionalFormatting>
  <conditionalFormatting sqref="B8">
    <cfRule type="cellIs" dxfId="94" priority="113" operator="equal">
      <formula>"Eigen vermogen/inbreng ingebracht door de aandeelhouders in geld waarvan niet volgestort"</formula>
    </cfRule>
    <cfRule type="cellIs" dxfId="93" priority="114" operator="equal">
      <formula>"Niet opgevraagd kapitaal"</formula>
    </cfRule>
  </conditionalFormatting>
  <conditionalFormatting sqref="B15">
    <cfRule type="cellIs" dxfId="92" priority="90" operator="equal">
      <formula>"Omschrijving"</formula>
    </cfRule>
  </conditionalFormatting>
  <conditionalFormatting sqref="C3">
    <cfRule type="cellIs" dxfId="91" priority="126" operator="greaterThan">
      <formula>100</formula>
    </cfRule>
  </conditionalFormatting>
  <conditionalFormatting sqref="C15">
    <cfRule type="cellIs" dxfId="90" priority="4" operator="greaterThan">
      <formula>100</formula>
    </cfRule>
  </conditionalFormatting>
  <conditionalFormatting sqref="C3:D3">
    <cfRule type="cellIs" dxfId="89" priority="124" operator="equal">
      <formula>0</formula>
    </cfRule>
  </conditionalFormatting>
  <conditionalFormatting sqref="C4:D5">
    <cfRule type="cellIs" dxfId="88" priority="101" operator="greaterThan">
      <formula>-999999999999</formula>
    </cfRule>
    <cfRule type="cellIs" dxfId="87" priority="102" operator="equal">
      <formula>-1000000000000</formula>
    </cfRule>
    <cfRule type="cellIs" dxfId="86" priority="103" operator="equal">
      <formula>-999999999999</formula>
    </cfRule>
  </conditionalFormatting>
  <conditionalFormatting sqref="C6:D6">
    <cfRule type="cellIs" dxfId="85" priority="104" operator="equal">
      <formula>-1999999999998</formula>
    </cfRule>
    <cfRule type="cellIs" dxfId="84" priority="106" operator="equal">
      <formula>-2000000000000</formula>
    </cfRule>
    <cfRule type="cellIs" dxfId="83" priority="105" operator="greaterThan">
      <formula>-1999999999998</formula>
    </cfRule>
  </conditionalFormatting>
  <conditionalFormatting sqref="C7:D8">
    <cfRule type="cellIs" dxfId="82" priority="96" operator="equal">
      <formula>-1000000000000</formula>
    </cfRule>
    <cfRule type="cellIs" dxfId="81" priority="95" operator="greaterThan">
      <formula>-999999999999</formula>
    </cfRule>
    <cfRule type="cellIs" dxfId="80" priority="97" operator="equal">
      <formula>-999999999999</formula>
    </cfRule>
  </conditionalFormatting>
  <conditionalFormatting sqref="C15:D15">
    <cfRule type="cellIs" dxfId="79" priority="2" operator="equal">
      <formula>0</formula>
    </cfRule>
  </conditionalFormatting>
  <conditionalFormatting sqref="C16:D30">
    <cfRule type="cellIs" dxfId="78" priority="78" operator="equal">
      <formula>-999999999999</formula>
    </cfRule>
    <cfRule type="cellIs" dxfId="77" priority="77" operator="equal">
      <formula>-1000000000000</formula>
    </cfRule>
    <cfRule type="cellIs" dxfId="76" priority="76" operator="greaterThan">
      <formula>-999999999999</formula>
    </cfRule>
  </conditionalFormatting>
  <conditionalFormatting sqref="C32:D32">
    <cfRule type="cellIs" dxfId="75" priority="82" operator="notEqual">
      <formula>""</formula>
    </cfRule>
  </conditionalFormatting>
  <conditionalFormatting sqref="D3">
    <cfRule type="cellIs" dxfId="74" priority="125" operator="greaterThan">
      <formula>0</formula>
    </cfRule>
  </conditionalFormatting>
  <conditionalFormatting sqref="D15">
    <cfRule type="cellIs" dxfId="73" priority="3" operator="greaterThan">
      <formula>0</formula>
    </cfRule>
  </conditionalFormatting>
  <conditionalFormatting sqref="F3">
    <cfRule type="cellIs" dxfId="72" priority="50" operator="equal">
      <formula>"Code"</formula>
    </cfRule>
  </conditionalFormatting>
  <conditionalFormatting sqref="F4">
    <cfRule type="cellIs" dxfId="71" priority="45" operator="equal">
      <formula>"16 (+)"</formula>
    </cfRule>
  </conditionalFormatting>
  <conditionalFormatting sqref="F5">
    <cfRule type="cellIs" dxfId="70" priority="44" operator="equal">
      <formula>"17/49 (+)"</formula>
    </cfRule>
  </conditionalFormatting>
  <conditionalFormatting sqref="F7">
    <cfRule type="cellIs" dxfId="69" priority="41" operator="equal">
      <formula>"10/15 (+)"</formula>
    </cfRule>
  </conditionalFormatting>
  <conditionalFormatting sqref="F8">
    <cfRule type="cellIs" dxfId="68" priority="40" operator="equal">
      <formula>"87901 (+)"</formula>
    </cfRule>
    <cfRule type="cellIs" dxfId="67" priority="37" operator="equal">
      <formula>"101 (+)"</formula>
    </cfRule>
  </conditionalFormatting>
  <conditionalFormatting sqref="F9">
    <cfRule type="cellIs" dxfId="66" priority="39" operator="equal">
      <formula>"87911 (+)"</formula>
    </cfRule>
  </conditionalFormatting>
  <conditionalFormatting sqref="F9:G9">
    <cfRule type="cellIs" dxfId="65" priority="23" operator="equal">
      <formula>"* * *"</formula>
    </cfRule>
  </conditionalFormatting>
  <conditionalFormatting sqref="F2:I2">
    <cfRule type="cellIs" dxfId="64" priority="1" operator="equal">
      <formula>"Criterium 2: vreemd vermogen/eigen vermogen meer dan 7,5"</formula>
    </cfRule>
  </conditionalFormatting>
  <conditionalFormatting sqref="F14:I14">
    <cfRule type="cellIs" dxfId="63" priority="27" operator="equal">
      <formula>"Onderneming niet in moeilijkheden"</formula>
    </cfRule>
    <cfRule type="cellIs" dxfId="62" priority="28" operator="equal">
      <formula>"Onderneming in moeilijkheden"</formula>
    </cfRule>
    <cfRule type="cellIs" dxfId="61" priority="25" operator="equal">
      <formula>"vul onderstaande criteria 2 en 3 in om tot de OIM-beoordeling te komen"</formula>
    </cfRule>
    <cfRule type="cellIs" dxfId="60" priority="26" operator="equal">
      <formula>"vul alle bovenstaande groene cellen in om tot de OIM-beoordeling te komen"</formula>
    </cfRule>
  </conditionalFormatting>
  <conditionalFormatting sqref="F16:I16">
    <cfRule type="cellIs" dxfId="59" priority="30" operator="notEqual">
      <formula>""</formula>
    </cfRule>
  </conditionalFormatting>
  <conditionalFormatting sqref="F18:I18">
    <cfRule type="cellIs" dxfId="58" priority="29" operator="equal">
      <formula>"TWEE LAATST AFGESLOTEN  BOEKJAREN OF (HISTORISCHE/GEBUDGETTEERDE) TUSSENTIJDSE FINANCIËLE STATEN"</formula>
    </cfRule>
  </conditionalFormatting>
  <conditionalFormatting sqref="G3">
    <cfRule type="cellIs" dxfId="57" priority="49" operator="equal">
      <formula>"Omschrijving"</formula>
    </cfRule>
  </conditionalFormatting>
  <conditionalFormatting sqref="G4">
    <cfRule type="cellIs" dxfId="56" priority="43" operator="equal">
      <formula>"Voorzieningen en uitgestelde belastingen"</formula>
    </cfRule>
  </conditionalFormatting>
  <conditionalFormatting sqref="G5">
    <cfRule type="cellIs" dxfId="55" priority="42" operator="equal">
      <formula>"Schulden"</formula>
    </cfRule>
  </conditionalFormatting>
  <conditionalFormatting sqref="G7">
    <cfRule type="cellIs" dxfId="54" priority="38" operator="equal">
      <formula>"Eigen vermogen"</formula>
    </cfRule>
  </conditionalFormatting>
  <conditionalFormatting sqref="G8">
    <cfRule type="cellIs" dxfId="53" priority="36" operator="equal">
      <formula>"Niet opgevraagd kapitaal"</formula>
    </cfRule>
    <cfRule type="cellIs" dxfId="52" priority="35" operator="equal">
      <formula>"Eigen vermogen/inbreng ingebracht door de aandeelhouders in geld waarvan niet volgestort"</formula>
    </cfRule>
  </conditionalFormatting>
  <conditionalFormatting sqref="G9">
    <cfRule type="cellIs" dxfId="51" priority="34" operator="equal">
      <formula>"Eigen vermogen/inbreng ingebracht door de aandeelhouders in natura waarvan niet volgestort"</formula>
    </cfRule>
  </conditionalFormatting>
  <conditionalFormatting sqref="H3">
    <cfRule type="cellIs" dxfId="50" priority="7" operator="greaterThan">
      <formula>100</formula>
    </cfRule>
  </conditionalFormatting>
  <conditionalFormatting sqref="H4:H6 I10:I12 H10:H13 H15 H17">
    <cfRule type="cellIs" dxfId="49" priority="53" operator="equal">
      <formula>"Onderneming in moeilijkheden"</formula>
    </cfRule>
    <cfRule type="cellIs" dxfId="48" priority="52" operator="equal">
      <formula>"Onderneming niet in moeilijkheden"</formula>
    </cfRule>
  </conditionalFormatting>
  <conditionalFormatting sqref="H3:I3">
    <cfRule type="cellIs" dxfId="47" priority="5" operator="equal">
      <formula>0</formula>
    </cfRule>
  </conditionalFormatting>
  <conditionalFormatting sqref="H4:I5">
    <cfRule type="cellIs" dxfId="46" priority="18" operator="equal">
      <formula>-1000000000000</formula>
    </cfRule>
    <cfRule type="cellIs" dxfId="45" priority="19" operator="equal">
      <formula>-999999999999</formula>
    </cfRule>
    <cfRule type="cellIs" dxfId="44" priority="17" operator="greaterThan">
      <formula>-999999999999</formula>
    </cfRule>
  </conditionalFormatting>
  <conditionalFormatting sqref="H6:I6">
    <cfRule type="cellIs" dxfId="43" priority="20" operator="equal">
      <formula>-1999999999998</formula>
    </cfRule>
    <cfRule type="cellIs" dxfId="42" priority="21" operator="greaterThan">
      <formula>-1999999999998</formula>
    </cfRule>
    <cfRule type="cellIs" dxfId="41" priority="22" operator="equal">
      <formula>-2000000000000</formula>
    </cfRule>
  </conditionalFormatting>
  <conditionalFormatting sqref="H7:I7">
    <cfRule type="cellIs" dxfId="40" priority="16" operator="equal">
      <formula>-999999999999</formula>
    </cfRule>
  </conditionalFormatting>
  <conditionalFormatting sqref="H7:I9">
    <cfRule type="cellIs" dxfId="39" priority="9" operator="equal">
      <formula>-1000000000000</formula>
    </cfRule>
    <cfRule type="cellIs" dxfId="38" priority="8" operator="greaterThan">
      <formula>-999999999999</formula>
    </cfRule>
  </conditionalFormatting>
  <conditionalFormatting sqref="H8:I8">
    <cfRule type="cellIs" dxfId="37" priority="13" operator="equal">
      <formula>-999999999999</formula>
    </cfRule>
  </conditionalFormatting>
  <conditionalFormatting sqref="H9:I9">
    <cfRule type="cellIs" dxfId="36" priority="10" operator="equal">
      <formula>-999999999999</formula>
    </cfRule>
  </conditionalFormatting>
  <conditionalFormatting sqref="I3">
    <cfRule type="cellIs" dxfId="35" priority="6" operator="greaterThan">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7435E-5299-4D76-A45D-52F8EF881653}">
  <dimension ref="A1:E39"/>
  <sheetViews>
    <sheetView zoomScale="90" zoomScaleNormal="90" workbookViewId="0">
      <selection activeCell="G20" sqref="G20"/>
    </sheetView>
  </sheetViews>
  <sheetFormatPr defaultColWidth="8.88671875" defaultRowHeight="14.4" x14ac:dyDescent="0.3"/>
  <cols>
    <col min="1" max="2" width="31.109375" style="7" customWidth="1"/>
    <col min="3" max="3" width="21.6640625" style="7" bestFit="1" customWidth="1"/>
    <col min="4" max="4" width="27.88671875" style="7" bestFit="1" customWidth="1"/>
    <col min="5" max="16384" width="8.88671875" style="7"/>
  </cols>
  <sheetData>
    <row r="1" spans="1:5" x14ac:dyDescent="0.3">
      <c r="A1" s="177" t="s">
        <v>120</v>
      </c>
      <c r="B1" s="178"/>
      <c r="C1" s="178"/>
      <c r="D1" s="178"/>
      <c r="E1" s="10"/>
    </row>
    <row r="2" spans="1:5" ht="21" customHeight="1" x14ac:dyDescent="0.3">
      <c r="A2" s="178"/>
      <c r="B2" s="178"/>
      <c r="C2" s="178"/>
      <c r="D2" s="178"/>
    </row>
    <row r="3" spans="1:5" x14ac:dyDescent="0.3">
      <c r="A3" s="9"/>
      <c r="B3" s="9"/>
      <c r="C3" s="9"/>
      <c r="D3" s="9"/>
    </row>
    <row r="4" spans="1:5" ht="15.6" x14ac:dyDescent="0.3">
      <c r="A4" s="155" t="s">
        <v>121</v>
      </c>
    </row>
    <row r="5" spans="1:5" x14ac:dyDescent="0.3">
      <c r="A5" s="9"/>
      <c r="B5" s="9"/>
      <c r="C5" s="9"/>
      <c r="D5" s="9"/>
    </row>
    <row r="6" spans="1:5" x14ac:dyDescent="0.3">
      <c r="A6" s="172" t="s">
        <v>76</v>
      </c>
      <c r="B6" s="172"/>
      <c r="C6" s="172"/>
      <c r="D6" s="172"/>
    </row>
    <row r="7" spans="1:5" x14ac:dyDescent="0.3">
      <c r="A7" s="151" t="s">
        <v>64</v>
      </c>
      <c r="B7" s="151" t="s">
        <v>65</v>
      </c>
      <c r="C7" s="152" t="s">
        <v>124</v>
      </c>
      <c r="D7" s="153" t="s">
        <v>125</v>
      </c>
    </row>
    <row r="8" spans="1:5" ht="28.8" x14ac:dyDescent="0.3">
      <c r="A8" s="11" t="s">
        <v>66</v>
      </c>
      <c r="B8" s="12" t="s">
        <v>67</v>
      </c>
      <c r="C8" s="13"/>
      <c r="D8" s="13">
        <v>0</v>
      </c>
    </row>
    <row r="9" spans="1:5" x14ac:dyDescent="0.3">
      <c r="A9" s="11" t="s">
        <v>68</v>
      </c>
      <c r="B9" s="12" t="s">
        <v>69</v>
      </c>
      <c r="C9" s="13">
        <v>0</v>
      </c>
      <c r="D9" s="13">
        <v>0</v>
      </c>
    </row>
    <row r="10" spans="1:5" x14ac:dyDescent="0.3">
      <c r="A10" s="14"/>
      <c r="B10" s="19" t="s">
        <v>70</v>
      </c>
      <c r="C10" s="32">
        <f>C8+C9</f>
        <v>0</v>
      </c>
      <c r="D10" s="32">
        <f>D8+D9</f>
        <v>0</v>
      </c>
    </row>
    <row r="11" spans="1:5" x14ac:dyDescent="0.3">
      <c r="A11" s="44" t="s">
        <v>71</v>
      </c>
      <c r="B11" s="16" t="s">
        <v>72</v>
      </c>
      <c r="C11" s="13">
        <v>0</v>
      </c>
      <c r="D11" s="13">
        <v>0</v>
      </c>
    </row>
    <row r="12" spans="1:5" x14ac:dyDescent="0.3">
      <c r="A12" s="44" t="s">
        <v>73</v>
      </c>
      <c r="B12" s="16" t="s">
        <v>74</v>
      </c>
      <c r="C12" s="13">
        <v>0</v>
      </c>
      <c r="D12" s="13">
        <v>0</v>
      </c>
    </row>
    <row r="13" spans="1:5" x14ac:dyDescent="0.3">
      <c r="A13" s="14"/>
      <c r="B13" s="19" t="s">
        <v>72</v>
      </c>
      <c r="C13" s="35">
        <f>C11+C12</f>
        <v>0</v>
      </c>
      <c r="D13" s="35">
        <f>D11+D12</f>
        <v>0</v>
      </c>
    </row>
    <row r="14" spans="1:5" x14ac:dyDescent="0.3">
      <c r="A14" s="14"/>
      <c r="B14" s="36" t="s">
        <v>75</v>
      </c>
      <c r="C14" s="28" t="e">
        <f>C10/C13</f>
        <v>#DIV/0!</v>
      </c>
      <c r="D14" s="28" t="e">
        <f>D10/D13</f>
        <v>#DIV/0!</v>
      </c>
    </row>
    <row r="15" spans="1:5" x14ac:dyDescent="0.3">
      <c r="A15" s="14"/>
      <c r="B15" s="36" t="s">
        <v>47</v>
      </c>
      <c r="C15" s="29" t="e">
        <f>IF(C14&gt;7.5,"niet-OK","OK")</f>
        <v>#DIV/0!</v>
      </c>
      <c r="D15" s="29" t="e">
        <f>IF(D14&gt;7.5,"niet-OK","OK")</f>
        <v>#DIV/0!</v>
      </c>
    </row>
    <row r="16" spans="1:5" x14ac:dyDescent="0.3">
      <c r="A16" s="14"/>
      <c r="B16" s="9"/>
    </row>
    <row r="17" spans="1:4" x14ac:dyDescent="0.3">
      <c r="A17" s="10"/>
      <c r="B17" s="9"/>
    </row>
    <row r="18" spans="1:4" x14ac:dyDescent="0.3">
      <c r="A18" s="176" t="s">
        <v>77</v>
      </c>
      <c r="B18" s="176"/>
      <c r="C18" s="176"/>
      <c r="D18" s="176"/>
    </row>
    <row r="19" spans="1:4" x14ac:dyDescent="0.3">
      <c r="A19" s="154" t="s">
        <v>64</v>
      </c>
      <c r="B19" s="154" t="s">
        <v>65</v>
      </c>
      <c r="C19" s="152" t="s">
        <v>124</v>
      </c>
      <c r="D19" s="153" t="s">
        <v>125</v>
      </c>
    </row>
    <row r="20" spans="1:4" ht="28.8" x14ac:dyDescent="0.3">
      <c r="A20" s="20" t="s">
        <v>78</v>
      </c>
      <c r="B20" s="21" t="s">
        <v>79</v>
      </c>
      <c r="C20" s="13">
        <v>0</v>
      </c>
      <c r="D20" s="13">
        <v>0</v>
      </c>
    </row>
    <row r="21" spans="1:4" ht="28.8" x14ac:dyDescent="0.3">
      <c r="A21" s="20" t="s">
        <v>80</v>
      </c>
      <c r="B21" s="21" t="s">
        <v>81</v>
      </c>
      <c r="C21" s="13">
        <v>0</v>
      </c>
      <c r="D21" s="13">
        <v>0</v>
      </c>
    </row>
    <row r="22" spans="1:4" x14ac:dyDescent="0.3">
      <c r="A22" s="20" t="s">
        <v>82</v>
      </c>
      <c r="B22" s="21" t="s">
        <v>83</v>
      </c>
      <c r="C22" s="13">
        <v>0</v>
      </c>
      <c r="D22" s="13"/>
    </row>
    <row r="23" spans="1:4" x14ac:dyDescent="0.3">
      <c r="A23" s="20" t="s">
        <v>84</v>
      </c>
      <c r="B23" s="21" t="s">
        <v>85</v>
      </c>
      <c r="C23" s="13">
        <v>0</v>
      </c>
      <c r="D23" s="13">
        <v>0</v>
      </c>
    </row>
    <row r="24" spans="1:4" x14ac:dyDescent="0.3">
      <c r="A24" s="20" t="s">
        <v>86</v>
      </c>
      <c r="B24" s="21" t="s">
        <v>87</v>
      </c>
      <c r="C24" s="13">
        <v>0</v>
      </c>
      <c r="D24" s="13">
        <v>0</v>
      </c>
    </row>
    <row r="25" spans="1:4" x14ac:dyDescent="0.3">
      <c r="A25" s="20" t="s">
        <v>88</v>
      </c>
      <c r="B25" s="21" t="s">
        <v>89</v>
      </c>
      <c r="C25" s="13">
        <v>0</v>
      </c>
      <c r="D25" s="13">
        <v>0</v>
      </c>
    </row>
    <row r="26" spans="1:4" ht="28.8" x14ac:dyDescent="0.3">
      <c r="A26" s="20" t="s">
        <v>90</v>
      </c>
      <c r="B26" s="21" t="s">
        <v>91</v>
      </c>
      <c r="C26" s="13">
        <v>0</v>
      </c>
      <c r="D26" s="13">
        <v>0</v>
      </c>
    </row>
    <row r="27" spans="1:4" ht="28.8" x14ac:dyDescent="0.3">
      <c r="A27" s="20" t="s">
        <v>92</v>
      </c>
      <c r="B27" s="21" t="s">
        <v>93</v>
      </c>
      <c r="C27" s="13">
        <v>0</v>
      </c>
      <c r="D27" s="13">
        <v>0</v>
      </c>
    </row>
    <row r="28" spans="1:4" ht="57.6" x14ac:dyDescent="0.3">
      <c r="A28" s="20" t="s">
        <v>94</v>
      </c>
      <c r="B28" s="21" t="s">
        <v>95</v>
      </c>
      <c r="C28" s="13">
        <v>0</v>
      </c>
      <c r="D28" s="13">
        <v>0</v>
      </c>
    </row>
    <row r="29" spans="1:4" ht="72" x14ac:dyDescent="0.3">
      <c r="A29" s="22" t="s">
        <v>96</v>
      </c>
      <c r="B29" s="23" t="s">
        <v>97</v>
      </c>
      <c r="C29" s="13">
        <v>0</v>
      </c>
      <c r="D29" s="13">
        <v>0</v>
      </c>
    </row>
    <row r="30" spans="1:4" ht="57.6" x14ac:dyDescent="0.3">
      <c r="A30" s="22" t="s">
        <v>98</v>
      </c>
      <c r="B30" s="23" t="s">
        <v>99</v>
      </c>
      <c r="C30" s="13">
        <v>0</v>
      </c>
      <c r="D30" s="13">
        <v>0</v>
      </c>
    </row>
    <row r="31" spans="1:4" ht="57.6" x14ac:dyDescent="0.3">
      <c r="A31" s="22" t="s">
        <v>100</v>
      </c>
      <c r="B31" s="23" t="s">
        <v>101</v>
      </c>
      <c r="C31" s="13">
        <v>0</v>
      </c>
      <c r="D31" s="13">
        <v>0</v>
      </c>
    </row>
    <row r="32" spans="1:4" ht="72" x14ac:dyDescent="0.3">
      <c r="A32" s="22" t="s">
        <v>102</v>
      </c>
      <c r="B32" s="23" t="s">
        <v>103</v>
      </c>
      <c r="C32" s="13">
        <v>0</v>
      </c>
      <c r="D32" s="13">
        <v>0</v>
      </c>
    </row>
    <row r="33" spans="1:4" ht="28.8" x14ac:dyDescent="0.3">
      <c r="A33" s="22" t="s">
        <v>104</v>
      </c>
      <c r="B33" s="23" t="s">
        <v>105</v>
      </c>
      <c r="C33" s="13">
        <v>0</v>
      </c>
      <c r="D33" s="13">
        <v>0</v>
      </c>
    </row>
    <row r="34" spans="1:4" ht="43.2" x14ac:dyDescent="0.3">
      <c r="A34" s="24" t="s">
        <v>106</v>
      </c>
      <c r="B34" s="24" t="s">
        <v>107</v>
      </c>
      <c r="C34" s="13">
        <v>0</v>
      </c>
      <c r="D34" s="13">
        <v>0</v>
      </c>
    </row>
    <row r="35" spans="1:4" x14ac:dyDescent="0.3">
      <c r="A35" s="25"/>
      <c r="B35" s="39" t="s">
        <v>108</v>
      </c>
      <c r="C35" s="32">
        <f>C20-C21-C22-C23+C24+C25-C26+C27+C28+C29+C30-C31+C32+C33-C34</f>
        <v>0</v>
      </c>
      <c r="D35" s="32">
        <f>D20-D21-D22-D23+D24+D25-D26+D27+D28+D29+D30-D31+D32+D33-D34</f>
        <v>0</v>
      </c>
    </row>
    <row r="36" spans="1:4" x14ac:dyDescent="0.3">
      <c r="A36" s="26" t="s">
        <v>86</v>
      </c>
      <c r="B36" s="37" t="s">
        <v>109</v>
      </c>
      <c r="C36" s="15">
        <f>C24</f>
        <v>0</v>
      </c>
      <c r="D36" s="15">
        <f>D24</f>
        <v>0</v>
      </c>
    </row>
    <row r="37" spans="1:4" x14ac:dyDescent="0.3">
      <c r="A37" s="14"/>
      <c r="B37" s="38" t="s">
        <v>110</v>
      </c>
      <c r="C37" s="33">
        <f>C36</f>
        <v>0</v>
      </c>
      <c r="D37" s="33">
        <f>D36</f>
        <v>0</v>
      </c>
    </row>
    <row r="38" spans="1:4" x14ac:dyDescent="0.3">
      <c r="A38" s="14"/>
      <c r="B38" s="36" t="s">
        <v>111</v>
      </c>
      <c r="C38" s="33" t="e">
        <f>C35/C36</f>
        <v>#DIV/0!</v>
      </c>
      <c r="D38" s="33" t="e">
        <f>D35/D36</f>
        <v>#DIV/0!</v>
      </c>
    </row>
    <row r="39" spans="1:4" x14ac:dyDescent="0.3">
      <c r="A39" s="14"/>
      <c r="B39" s="36" t="s">
        <v>47</v>
      </c>
      <c r="C39" s="34" t="e">
        <f>IF(C38&gt;=1,"OK","Niet-OK")</f>
        <v>#DIV/0!</v>
      </c>
      <c r="D39" s="34" t="e">
        <f>IF(D38&gt;=1,"OK","Niet-OK")</f>
        <v>#DIV/0!</v>
      </c>
    </row>
  </sheetData>
  <sheetProtection algorithmName="SHA-512" hashValue="W5BWseWgy8FKDnO7fq8tTL3dA1zeAzJSn/NuofsXzusQh1ixC5T5MeD41GUVceUKpsbOLWqZYkG5SqTDMG3xLw==" saltValue="h+D5U2PtKF1NBKqdbtYoqg==" spinCount="100000" sheet="1" objects="1" scenarios="1"/>
  <mergeCells count="3">
    <mergeCell ref="A6:D6"/>
    <mergeCell ref="A18:D18"/>
    <mergeCell ref="A1:D2"/>
  </mergeCells>
  <conditionalFormatting sqref="A7">
    <cfRule type="cellIs" dxfId="34" priority="45" operator="equal">
      <formula>"Code"</formula>
    </cfRule>
  </conditionalFormatting>
  <conditionalFormatting sqref="A8">
    <cfRule type="cellIs" dxfId="33" priority="40" operator="equal">
      <formula>"16 (+)"</formula>
    </cfRule>
  </conditionalFormatting>
  <conditionalFormatting sqref="A9">
    <cfRule type="cellIs" dxfId="32" priority="39" operator="equal">
      <formula>"17/49 (+)"</formula>
    </cfRule>
  </conditionalFormatting>
  <conditionalFormatting sqref="A11">
    <cfRule type="cellIs" dxfId="31" priority="36" operator="equal">
      <formula>"10/15 (+)"</formula>
    </cfRule>
  </conditionalFormatting>
  <conditionalFormatting sqref="A12">
    <cfRule type="cellIs" dxfId="30" priority="33" operator="equal">
      <formula>"101 (+)"</formula>
    </cfRule>
    <cfRule type="cellIs" dxfId="29" priority="35" operator="equal">
      <formula>"87901 (+)"</formula>
    </cfRule>
  </conditionalFormatting>
  <conditionalFormatting sqref="A19">
    <cfRule type="cellIs" dxfId="28" priority="16" operator="equal">
      <formula>"Code"</formula>
    </cfRule>
  </conditionalFormatting>
  <conditionalFormatting sqref="A20:B34">
    <cfRule type="cellIs" dxfId="27" priority="4" operator="notEqual">
      <formula>""</formula>
    </cfRule>
  </conditionalFormatting>
  <conditionalFormatting sqref="A36:B36">
    <cfRule type="cellIs" dxfId="26" priority="14" operator="notEqual">
      <formula>""</formula>
    </cfRule>
  </conditionalFormatting>
  <conditionalFormatting sqref="B7">
    <cfRule type="cellIs" dxfId="25" priority="44" operator="equal">
      <formula>"Omschrijving"</formula>
    </cfRule>
  </conditionalFormatting>
  <conditionalFormatting sqref="B8">
    <cfRule type="cellIs" dxfId="24" priority="38" operator="equal">
      <formula>"Voorzieningen en uitgestelde belastingen"</formula>
    </cfRule>
  </conditionalFormatting>
  <conditionalFormatting sqref="B9">
    <cfRule type="cellIs" dxfId="23" priority="37" operator="equal">
      <formula>"Schulden"</formula>
    </cfRule>
  </conditionalFormatting>
  <conditionalFormatting sqref="B11">
    <cfRule type="cellIs" dxfId="22" priority="34" operator="equal">
      <formula>"Eigen vermogen"</formula>
    </cfRule>
  </conditionalFormatting>
  <conditionalFormatting sqref="B12">
    <cfRule type="cellIs" dxfId="21" priority="32" operator="equal">
      <formula>"Niet opgevraagd kapitaal"</formula>
    </cfRule>
    <cfRule type="cellIs" dxfId="20" priority="31" operator="equal">
      <formula>"Eigen vermogen/inbreng ingebracht door de aandeelhouders in geld waarvan niet volgestort"</formula>
    </cfRule>
  </conditionalFormatting>
  <conditionalFormatting sqref="B19">
    <cfRule type="cellIs" dxfId="19" priority="17" operator="equal">
      <formula>"Omschrijving"</formula>
    </cfRule>
  </conditionalFormatting>
  <conditionalFormatting sqref="C7">
    <cfRule type="cellIs" dxfId="18" priority="43" operator="greaterThan">
      <formula>100</formula>
    </cfRule>
  </conditionalFormatting>
  <conditionalFormatting sqref="C19">
    <cfRule type="cellIs" dxfId="17" priority="3" operator="greaterThan">
      <formula>100</formula>
    </cfRule>
  </conditionalFormatting>
  <conditionalFormatting sqref="C7:D7">
    <cfRule type="cellIs" dxfId="16" priority="41" operator="equal">
      <formula>0</formula>
    </cfRule>
  </conditionalFormatting>
  <conditionalFormatting sqref="C8:D9">
    <cfRule type="cellIs" dxfId="15" priority="27" operator="equal">
      <formula>-999999999999</formula>
    </cfRule>
    <cfRule type="cellIs" dxfId="14" priority="26" operator="equal">
      <formula>-1000000000000</formula>
    </cfRule>
    <cfRule type="cellIs" dxfId="13" priority="25" operator="greaterThan">
      <formula>-999999999999</formula>
    </cfRule>
  </conditionalFormatting>
  <conditionalFormatting sqref="C10:D10">
    <cfRule type="cellIs" dxfId="12" priority="30" operator="equal">
      <formula>-2000000000000</formula>
    </cfRule>
    <cfRule type="cellIs" dxfId="11" priority="28" operator="equal">
      <formula>-1999999999998</formula>
    </cfRule>
    <cfRule type="cellIs" dxfId="10" priority="29" operator="greaterThan">
      <formula>-1999999999998</formula>
    </cfRule>
  </conditionalFormatting>
  <conditionalFormatting sqref="C11:D12">
    <cfRule type="cellIs" dxfId="9" priority="19" operator="greaterThan">
      <formula>-999999999999</formula>
    </cfRule>
    <cfRule type="cellIs" dxfId="8" priority="20" operator="equal">
      <formula>-1000000000000</formula>
    </cfRule>
    <cfRule type="cellIs" dxfId="7" priority="21" operator="equal">
      <formula>-999999999999</formula>
    </cfRule>
  </conditionalFormatting>
  <conditionalFormatting sqref="C19:D19">
    <cfRule type="cellIs" dxfId="6" priority="1" operator="equal">
      <formula>0</formula>
    </cfRule>
  </conditionalFormatting>
  <conditionalFormatting sqref="C20:D34">
    <cfRule type="cellIs" dxfId="5" priority="9" operator="equal">
      <formula>-999999999999</formula>
    </cfRule>
    <cfRule type="cellIs" dxfId="4" priority="8" operator="equal">
      <formula>-1000000000000</formula>
    </cfRule>
    <cfRule type="cellIs" dxfId="3" priority="7" operator="greaterThan">
      <formula>-999999999999</formula>
    </cfRule>
  </conditionalFormatting>
  <conditionalFormatting sqref="C36:D36">
    <cfRule type="cellIs" dxfId="2" priority="13" operator="notEqual">
      <formula>""</formula>
    </cfRule>
  </conditionalFormatting>
  <conditionalFormatting sqref="D7">
    <cfRule type="cellIs" dxfId="1" priority="42" operator="greaterThan">
      <formula>0</formula>
    </cfRule>
  </conditionalFormatting>
  <conditionalFormatting sqref="D19">
    <cfRule type="cellIs" dxfId="0" priority="2" operator="greater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3D464-D034-43DE-88A7-B48DC74C4918}">
  <sheetPr codeName="Blad2"/>
  <dimension ref="A1:J7"/>
  <sheetViews>
    <sheetView workbookViewId="0">
      <selection activeCell="F13" sqref="F13"/>
    </sheetView>
  </sheetViews>
  <sheetFormatPr defaultRowHeight="14.4" x14ac:dyDescent="0.3"/>
  <cols>
    <col min="1" max="1" width="10.6640625" bestFit="1" customWidth="1"/>
    <col min="2" max="2" width="19" customWidth="1"/>
    <col min="3" max="3" width="15.6640625" customWidth="1"/>
    <col min="4" max="4" width="13.6640625" customWidth="1"/>
    <col min="5" max="5" width="26" customWidth="1"/>
  </cols>
  <sheetData>
    <row r="1" spans="1:10" x14ac:dyDescent="0.3">
      <c r="A1" s="179" t="s">
        <v>55</v>
      </c>
      <c r="B1" s="180"/>
      <c r="C1" s="180"/>
      <c r="D1" s="180"/>
      <c r="E1" s="180"/>
      <c r="F1" s="180"/>
      <c r="G1" s="181"/>
      <c r="H1" s="181"/>
      <c r="I1" s="181"/>
      <c r="J1" s="181"/>
    </row>
    <row r="2" spans="1:10" x14ac:dyDescent="0.3">
      <c r="A2" t="s">
        <v>56</v>
      </c>
    </row>
    <row r="3" spans="1:10" x14ac:dyDescent="0.3">
      <c r="B3" t="s">
        <v>26</v>
      </c>
      <c r="C3" t="s">
        <v>27</v>
      </c>
      <c r="D3" t="s">
        <v>28</v>
      </c>
      <c r="E3" s="1" t="s">
        <v>57</v>
      </c>
    </row>
    <row r="4" spans="1:10" x14ac:dyDescent="0.3">
      <c r="A4" t="s">
        <v>58</v>
      </c>
      <c r="B4" s="3">
        <f>'KMO (individ. en groep)'!H45</f>
        <v>0</v>
      </c>
      <c r="C4" s="3">
        <f>'KMO (individ. en groep)'!I45</f>
        <v>0</v>
      </c>
      <c r="D4" s="2">
        <f>'KMO (individ. en groep)'!J45</f>
        <v>0</v>
      </c>
      <c r="E4" s="1"/>
    </row>
    <row r="5" spans="1:10" x14ac:dyDescent="0.3">
      <c r="A5" t="s">
        <v>59</v>
      </c>
      <c r="B5" s="3">
        <f>'KMO (individ. en groep)'!H75</f>
        <v>0</v>
      </c>
      <c r="C5" s="3">
        <f>'KMO (individ. en groep)'!I75</f>
        <v>0</v>
      </c>
      <c r="D5" s="2">
        <f>'KMO (individ. en groep)'!J75</f>
        <v>0</v>
      </c>
      <c r="E5" s="1"/>
    </row>
    <row r="6" spans="1:10" ht="15" thickBot="1" x14ac:dyDescent="0.35">
      <c r="A6" t="s">
        <v>60</v>
      </c>
      <c r="B6" s="3">
        <f>'KMO (individ. en groep)'!H99</f>
        <v>0</v>
      </c>
      <c r="C6" s="3">
        <f>'KMO (individ. en groep)'!I99</f>
        <v>0</v>
      </c>
      <c r="D6" s="2">
        <f>'KMO (individ. en groep)'!J99</f>
        <v>0</v>
      </c>
      <c r="E6" s="1"/>
    </row>
    <row r="7" spans="1:10" ht="15" thickBot="1" x14ac:dyDescent="0.35">
      <c r="D7" s="5" t="s">
        <v>61</v>
      </c>
      <c r="E7" s="4"/>
    </row>
  </sheetData>
  <sheetProtection algorithmName="SHA-512" hashValue="7owPtU9MbopoKMxDgBHi4vEaIuwpBgmJesHF1qEniz4Jhr+Vzjv0hAkXedTkVNtPEP5SgKx3/H54cUou8Z332A==" saltValue="OPD8lmvRQuxAp7Dxk9lxUg==" spinCount="100000" sheet="1" objects="1" scenarios="1"/>
  <mergeCells count="1">
    <mergeCell ref="A1:J1"/>
  </mergeCells>
  <phoneticPr fontId="7" type="noConversion"/>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1E93-9D7B-4F04-8ED6-198B77183835}">
  <sheetPr codeName="Blad3"/>
  <dimension ref="A1:A2"/>
  <sheetViews>
    <sheetView workbookViewId="0">
      <selection activeCell="A4" sqref="A4"/>
    </sheetView>
  </sheetViews>
  <sheetFormatPr defaultRowHeight="14.4" x14ac:dyDescent="0.3"/>
  <sheetData>
    <row r="1" spans="1:1" x14ac:dyDescent="0.3">
      <c r="A1" t="s">
        <v>62</v>
      </c>
    </row>
    <row r="2" spans="1:1" x14ac:dyDescent="0.3">
      <c r="A2" t="s">
        <v>63</v>
      </c>
    </row>
  </sheetData>
  <sheetProtection algorithmName="SHA-512" hashValue="R70A5gumpOSjzQXrEByXUwv0uFI6qEhB6iQeWT0RupodGCf/cO89unJwgzmGHqojclz6ih4Nd4H/RQisMrRbNA==" saltValue="sBpkzFQZ//cpFwIVLTLbLA==" spinCount="100000" sheet="1" objects="1" scenarios="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KMO (individ. en groep)</vt:lpstr>
      <vt:lpstr>GO (individueel niveau)</vt:lpstr>
      <vt:lpstr>GO (groepsniveau)</vt:lpstr>
      <vt:lpstr>Kmo-definitie</vt:lpstr>
      <vt:lpstr>Uitvallijsten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Cleymans, Wolfgang</dc:creator>
  <cp:keywords/>
  <dc:description/>
  <cp:lastModifiedBy>Cleymans Wolfgang</cp:lastModifiedBy>
  <cp:revision/>
  <dcterms:created xsi:type="dcterms:W3CDTF">2019-09-24T14:02:04Z</dcterms:created>
  <dcterms:modified xsi:type="dcterms:W3CDTF">2024-03-13T09:18:56Z</dcterms:modified>
  <cp:category/>
  <cp:contentStatus/>
</cp:coreProperties>
</file>